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юджет" sheetId="1" r:id="rId1"/>
  </sheets>
  <definedNames>
    <definedName name="_xlnm._FilterDatabase" localSheetId="0" hidden="1">'бюджет'!$A$1:$P$32</definedName>
  </definedNames>
  <calcPr fullCalcOnLoad="1"/>
</workbook>
</file>

<file path=xl/sharedStrings.xml><?xml version="1.0" encoding="utf-8"?>
<sst xmlns="http://schemas.openxmlformats.org/spreadsheetml/2006/main" count="90" uniqueCount="67">
  <si>
    <t xml:space="preserve">Мероприятие </t>
  </si>
  <si>
    <t xml:space="preserve">Действие </t>
  </si>
  <si>
    <t xml:space="preserve">Наименование закупки </t>
  </si>
  <si>
    <t>Ед.изм.</t>
  </si>
  <si>
    <t>Количество</t>
  </si>
  <si>
    <t>Цена за ед.</t>
  </si>
  <si>
    <t>ПМГ ГЭФ</t>
  </si>
  <si>
    <t>Другой источник (указать в комментариях)</t>
  </si>
  <si>
    <t>Общая сумма</t>
  </si>
  <si>
    <t xml:space="preserve">Комментарии </t>
  </si>
  <si>
    <t>шт.</t>
  </si>
  <si>
    <t>ИТОГО:</t>
  </si>
  <si>
    <t>Итого по Задаче 1:</t>
  </si>
  <si>
    <t>Итого по Задаче 2:</t>
  </si>
  <si>
    <t>Предварительный итог</t>
  </si>
  <si>
    <t>% ISS ПРООН</t>
  </si>
  <si>
    <t>чел/мес</t>
  </si>
  <si>
    <t xml:space="preserve">        </t>
  </si>
  <si>
    <t>предоставление офисного помещения</t>
  </si>
  <si>
    <t>мес</t>
  </si>
  <si>
    <t xml:space="preserve">Офисные помещения предоставляются Узгидрометом </t>
  </si>
  <si>
    <r>
      <rPr>
        <u val="single"/>
        <sz val="10"/>
        <rFont val="Times New Roman"/>
        <family val="1"/>
      </rPr>
      <t xml:space="preserve">Мероприятие 1.2 </t>
    </r>
    <r>
      <rPr>
        <sz val="10"/>
        <rFont val="Times New Roman"/>
        <family val="1"/>
      </rPr>
      <t>Провести инвентаризацию и анализ существующих доступных технических, социально-экономических и биофизических данных, имеющихся в стране. Разработать базу метаданных.</t>
    </r>
  </si>
  <si>
    <t>Накладные расходы (коммунальные услуги, эксплуатация и обслуживание оборудования (оргтехника, телефон,  факс, мебель и т.д), предоставление программного обеспечения, оплата расходных материалов (канцтовары, картриджы, прочее)</t>
  </si>
  <si>
    <r>
      <t>Мероприятие 1.3</t>
    </r>
    <r>
      <rPr>
        <sz val="10"/>
        <rFont val="Times New Roman"/>
        <family val="1"/>
      </rPr>
      <t xml:space="preserve">  Разработать перечень индикаторов и интегральных  индексов опустынивания/деградации земли в соответствии с требованиями КБО ООН, с учетом национальных особенностей</t>
    </r>
  </si>
  <si>
    <t>Оплата работы консультантов</t>
  </si>
  <si>
    <r>
      <t>Мероприятие 1.4</t>
    </r>
    <r>
      <rPr>
        <sz val="10"/>
        <rFont val="Times New Roman"/>
        <family val="1"/>
      </rPr>
      <t xml:space="preserve"> Разработать методологию использования доступных спутниковых данных (NOAA, MODIS и др.) для динамической  оценки растительного покрова</t>
    </r>
  </si>
  <si>
    <t>ЗАДАЧА 2 .  Определить базовую линию для оценки состояния ОДЗ</t>
  </si>
  <si>
    <r>
      <t>Мероприятие 2.2</t>
    </r>
    <r>
      <rPr>
        <sz val="10"/>
        <rFont val="Times New Roman"/>
        <family val="1"/>
      </rPr>
      <t xml:space="preserve"> Оценить состояние растительного покрова с использованием методов ДДЗ/ГИС на основании имеющихся данных</t>
    </r>
  </si>
  <si>
    <r>
      <t xml:space="preserve">Мероприятие 2.4  </t>
    </r>
    <r>
      <rPr>
        <sz val="10"/>
        <rFont val="Times New Roman"/>
        <family val="1"/>
      </rPr>
      <t>Разработать рекомендации  по развитию системы  мониторинга опустынивания и деградации земель на территории Узбекистана</t>
    </r>
  </si>
  <si>
    <r>
      <t>Мероприятие 2.3</t>
    </r>
    <r>
      <rPr>
        <sz val="10"/>
        <rFont val="Times New Roman"/>
        <family val="1"/>
      </rPr>
      <t xml:space="preserve"> На основе существующей и полученной в проекте информации и  отработанных индикаторов дать оценку базового уровня деградации и степени опустынивания территории Руз</t>
    </r>
  </si>
  <si>
    <t>Соловейчик А.
Заработная плата других консультантов по этому мероприятию учтена в предыдущих мероприятиях</t>
  </si>
  <si>
    <t>Горяева Ю.С.
Заработная плата других консультантов по этому мероприятию учтена в предыдущих мероприятиях</t>
  </si>
  <si>
    <t>Ибрагимов Р.</t>
  </si>
  <si>
    <t xml:space="preserve">Будут работать 6 консультантов-экспертов в течении 7 месяцев. 
Пантеева Н.
Хамзина Т.
Горяева В.
Шардакова Л.
Рахматова Н.
Толипов Ф.
</t>
  </si>
  <si>
    <r>
      <t>Мероприятие 2.1</t>
    </r>
    <r>
      <rPr>
        <sz val="10"/>
        <rFont val="Times New Roman"/>
        <family val="1"/>
      </rPr>
      <t xml:space="preserve"> Определить/выбрать/отработать систему доступа к  индикаторам и создать базу данных на период 2000-2011 годы</t>
    </r>
  </si>
  <si>
    <t>Предоставляется Узгидрометом</t>
  </si>
  <si>
    <t>Аренда помещения для работы</t>
  </si>
  <si>
    <t>Оплата коммуникационных расходов</t>
  </si>
  <si>
    <t>Оплата коммунальных услуг и других накладных расходов</t>
  </si>
  <si>
    <t>Разработка индикаторов</t>
  </si>
  <si>
    <t>Сбор и анализ существующей информации</t>
  </si>
  <si>
    <t>Оплата за интернет и телефоны</t>
  </si>
  <si>
    <t>Анализ и обработка исходных данных спутниковых снимков и разработка методологии по их использованию</t>
  </si>
  <si>
    <t>Оплата командировочных расходов</t>
  </si>
  <si>
    <t>Командировочные расходы на поездки на тестовые площадки</t>
  </si>
  <si>
    <t>Тестовые площадки для валидации спутниковой информации планируется сделать в 4 географических зонах: пустынная, степная, предгорная и горная. Тестовые площадки находятся в Джизакской, Ташкентской, Самаркандской и Кашкадарьинской областях</t>
  </si>
  <si>
    <t>Создание базы данных</t>
  </si>
  <si>
    <t>Оценка состояния растительного покрова</t>
  </si>
  <si>
    <t>Оценка базовой линии</t>
  </si>
  <si>
    <t>Разработка рекомендаций по развитию системы  мониторинга ОДЗ</t>
  </si>
  <si>
    <t>Опубликование результатов</t>
  </si>
  <si>
    <t>Будут работать 5 консультантов-экспертов в течении 3 месяцев. 
Шардакова Л.Ю.
Рахматова Н.И.
Горяева В.С.
Хамзина Т.</t>
  </si>
  <si>
    <t>Горяева Ю.С.
Заработная плата других консультантов по этому мероприятию учтена в предыдущих мероприятиях</t>
  </si>
  <si>
    <t>ЗАДАЧА 1. Разработать перечень индикаторов для оценки степени опустынивания/деградации земель в РУз с учетом особенностей страны, потребностей основных пользователей/потребителей этой информации и в соответствии с требованиями КБО ООН</t>
  </si>
  <si>
    <r>
      <t xml:space="preserve">Мероприятие 1.1. </t>
    </r>
    <r>
      <rPr>
        <sz val="10"/>
        <rFont val="Times New Roman"/>
        <family val="1"/>
      </rPr>
      <t>Изучить существующие международные практики, современные подходы, национальный опыт и другие источники информации для оценки степени деградации и опустынивания земель, и возможности их интегрирования и/или адаптации для условий Руз</t>
    </r>
  </si>
  <si>
    <t xml:space="preserve">Будут работать 5 консультантов-экспертов в течении 3 месяцев. 
Шардакова Л.Ю.
Рахматова Н.И.
Горяева В.С.
Хамзина Т.
</t>
  </si>
  <si>
    <t xml:space="preserve">Будут работать 6 консультантов-экспертов в течении 5 месяцев. 
Горяева В.С.
Хамзина Т.
Шардакова Л.Ю.
Рахматова Н.И.
</t>
  </si>
  <si>
    <t xml:space="preserve">Будут работать 6 консультантов-экспертов в течении 2 месяцев. 
Шардакова Л.
Рахматова Н.
Пантеева Н. 
Хамзина Т.
Ибрагимов Р.
Горяева В.
Толипов Ф. 
Заработная плата консультантов по этому мероприятию учтена в предыдущих мероприятиях
</t>
  </si>
  <si>
    <t>Ибрагимов Р. 
Заработная плата других консультантов по этому мероприятию учтена в предыдущих мероприятиях</t>
  </si>
  <si>
    <t xml:space="preserve">Будут работать 5 консультантов-экспертов в течении 5 месяцев. 
Шардакова Л.
Рахматова Н.
Хамзина Т.
</t>
  </si>
  <si>
    <t>Будут работать 4 консультанта-эксперта в течении 3 месяцев. 
Шардакова Л.Ю
Рахматова Н.И
Горяева В.С.
Хамзина Т.</t>
  </si>
  <si>
    <t>Космо снимки</t>
  </si>
  <si>
    <t xml:space="preserve">Будут работать 7 консультантов-экспертов в течении 3 месяцев. 
Хамзина Т.
Горяева В.
Шардакова Л.
Рахматова Н.
Пантеева Н.
Толипов Ф.
</t>
  </si>
  <si>
    <t>Будут работать 3 эксперта в течении 2-х месяцев
Шардакова Л.
Рахматова Н.
Толипов Ф.
Заработная плата других консультантов по этому мероприятию учтена в предыдущих мероприятиях</t>
  </si>
  <si>
    <t>Транспорт и непредвиденные расходы</t>
  </si>
  <si>
    <t xml:space="preserve">Стоимость космоснимков тяжело определить, т.к. работа по приёму и обработке спутниковой информации ведется на постоянной основе в течение последних 10 лет. Стоимость "сырого" космоснимка MODIS без обработки составляет в среднем 475$ (http://web.ru/db/msg.html?mid=1164318). Узгидромет предоставляет уже обработанные снимки, как готовый продукт </t>
  </si>
  <si>
    <r>
      <t>Мероприятие 2.5</t>
    </r>
    <r>
      <rPr>
        <sz val="10"/>
        <rFont val="Times New Roman"/>
        <family val="1"/>
      </rPr>
      <t xml:space="preserve"> Опубликование результатов проекта на сайте ПМГ ГЭФ 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</si>
</sst>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(&quot;$&quot;* #,##0.000_);_(&quot;$&quot;* \(#,##0.000\);_(&quot;$&quot;* &quot;-&quot;???_);_(@_)"/>
    <numFmt numFmtId="181" formatCode="[$$-409]#,##0.00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&quot;$&quot;#,##0.00"/>
  </numFmts>
  <fonts count="28">
    <font>
      <sz val="10"/>
      <name val="Arial"/>
      <family val="0"/>
    </font>
    <font>
      <i/>
      <u val="single"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4" fontId="2" fillId="0" borderId="0" xfId="43" applyFont="1" applyBorder="1" applyAlignment="1">
      <alignment vertical="center" wrapText="1"/>
    </xf>
    <xf numFmtId="44" fontId="0" fillId="0" borderId="0" xfId="43" applyFont="1" applyAlignment="1">
      <alignment/>
    </xf>
    <xf numFmtId="0" fontId="2" fillId="0" borderId="0" xfId="0" applyFont="1" applyBorder="1" applyAlignment="1">
      <alignment/>
    </xf>
    <xf numFmtId="40" fontId="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3" fillId="8" borderId="10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181" fontId="0" fillId="0" borderId="0" xfId="0" applyNumberFormat="1" applyBorder="1" applyAlignment="1">
      <alignment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1" fontId="2" fillId="25" borderId="10" xfId="0" applyNumberFormat="1" applyFont="1" applyFill="1" applyBorder="1" applyAlignment="1">
      <alignment horizontal="center" vertical="center" wrapText="1"/>
    </xf>
    <xf numFmtId="181" fontId="2" fillId="25" borderId="12" xfId="0" applyNumberFormat="1" applyFont="1" applyFill="1" applyBorder="1" applyAlignment="1">
      <alignment horizontal="center" vertical="center" wrapText="1"/>
    </xf>
    <xf numFmtId="181" fontId="2" fillId="0" borderId="11" xfId="43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44" fontId="0" fillId="0" borderId="0" xfId="43" applyFont="1" applyAlignment="1">
      <alignment/>
    </xf>
    <xf numFmtId="0" fontId="0" fillId="0" borderId="0" xfId="0" applyFont="1" applyBorder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181" fontId="2" fillId="25" borderId="13" xfId="0" applyNumberFormat="1" applyFont="1" applyFill="1" applyBorder="1" applyAlignment="1">
      <alignment horizontal="center" vertical="center" wrapText="1"/>
    </xf>
    <xf numFmtId="181" fontId="2" fillId="25" borderId="14" xfId="0" applyNumberFormat="1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vertical="center" wrapText="1"/>
    </xf>
    <xf numFmtId="0" fontId="9" fillId="11" borderId="10" xfId="0" applyFont="1" applyFill="1" applyBorder="1" applyAlignment="1">
      <alignment horizontal="justify" vertical="top" wrapText="1"/>
    </xf>
    <xf numFmtId="0" fontId="7" fillId="11" borderId="13" xfId="0" applyFont="1" applyFill="1" applyBorder="1" applyAlignment="1">
      <alignment horizontal="center" vertical="top" wrapText="1"/>
    </xf>
    <xf numFmtId="187" fontId="7" fillId="11" borderId="13" xfId="0" applyNumberFormat="1" applyFont="1" applyFill="1" applyBorder="1" applyAlignment="1">
      <alignment horizontal="center" vertical="top" wrapText="1"/>
    </xf>
    <xf numFmtId="181" fontId="7" fillId="11" borderId="11" xfId="43" applyNumberFormat="1" applyFont="1" applyFill="1" applyBorder="1" applyAlignment="1">
      <alignment horizontal="center" vertical="center" wrapText="1"/>
    </xf>
    <xf numFmtId="187" fontId="7" fillId="11" borderId="15" xfId="0" applyNumberFormat="1" applyFont="1" applyFill="1" applyBorder="1" applyAlignment="1">
      <alignment horizontal="center" vertical="top" wrapText="1"/>
    </xf>
    <xf numFmtId="0" fontId="2" fillId="11" borderId="16" xfId="0" applyFont="1" applyFill="1" applyBorder="1" applyAlignment="1">
      <alignment horizontal="justify" vertical="top" wrapText="1"/>
    </xf>
    <xf numFmtId="181" fontId="0" fillId="0" borderId="0" xfId="0" applyNumberFormat="1" applyAlignment="1">
      <alignment horizontal="left"/>
    </xf>
    <xf numFmtId="0" fontId="2" fillId="25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181" fontId="2" fillId="25" borderId="14" xfId="0" applyNumberFormat="1" applyFont="1" applyFill="1" applyBorder="1" applyAlignment="1">
      <alignment horizontal="center" vertical="top" wrapText="1"/>
    </xf>
    <xf numFmtId="181" fontId="2" fillId="25" borderId="13" xfId="0" applyNumberFormat="1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181" fontId="2" fillId="25" borderId="19" xfId="0" applyNumberFormat="1" applyFont="1" applyFill="1" applyBorder="1" applyAlignment="1">
      <alignment horizontal="center" vertical="center" wrapText="1"/>
    </xf>
    <xf numFmtId="181" fontId="2" fillId="25" borderId="18" xfId="0" applyNumberFormat="1" applyFont="1" applyFill="1" applyBorder="1" applyAlignment="1">
      <alignment horizontal="center" vertical="center" wrapText="1"/>
    </xf>
    <xf numFmtId="181" fontId="2" fillId="25" borderId="20" xfId="0" applyNumberFormat="1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 wrapText="1"/>
    </xf>
    <xf numFmtId="187" fontId="7" fillId="11" borderId="22" xfId="0" applyNumberFormat="1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justify" wrapText="1"/>
    </xf>
    <xf numFmtId="181" fontId="2" fillId="25" borderId="13" xfId="0" applyNumberFormat="1" applyFont="1" applyFill="1" applyBorder="1" applyAlignment="1">
      <alignment horizontal="left" vertical="justify" wrapText="1"/>
    </xf>
    <xf numFmtId="181" fontId="2" fillId="25" borderId="14" xfId="0" applyNumberFormat="1" applyFont="1" applyFill="1" applyBorder="1" applyAlignment="1">
      <alignment horizontal="left" vertical="justify" wrapText="1"/>
    </xf>
    <xf numFmtId="0" fontId="2" fillId="25" borderId="13" xfId="0" applyFont="1" applyFill="1" applyBorder="1" applyAlignment="1">
      <alignment horizontal="left" vertical="top" wrapText="1"/>
    </xf>
    <xf numFmtId="0" fontId="2" fillId="25" borderId="18" xfId="0" applyFont="1" applyFill="1" applyBorder="1" applyAlignment="1">
      <alignment horizontal="left" vertical="center" wrapText="1"/>
    </xf>
    <xf numFmtId="0" fontId="2" fillId="25" borderId="19" xfId="0" applyFont="1" applyFill="1" applyBorder="1" applyAlignment="1">
      <alignment horizontal="left" vertical="center" wrapText="1"/>
    </xf>
    <xf numFmtId="0" fontId="2" fillId="25" borderId="19" xfId="0" applyFont="1" applyFill="1" applyBorder="1" applyAlignment="1">
      <alignment horizontal="left" vertical="top" wrapText="1"/>
    </xf>
    <xf numFmtId="181" fontId="2" fillId="25" borderId="17" xfId="0" applyNumberFormat="1" applyFont="1" applyFill="1" applyBorder="1" applyAlignment="1">
      <alignment horizontal="center" vertical="center" wrapText="1"/>
    </xf>
    <xf numFmtId="181" fontId="2" fillId="25" borderId="23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181" fontId="2" fillId="25" borderId="18" xfId="0" applyNumberFormat="1" applyFont="1" applyFill="1" applyBorder="1" applyAlignment="1">
      <alignment horizontal="center" vertical="top" wrapText="1"/>
    </xf>
    <xf numFmtId="181" fontId="2" fillId="25" borderId="19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8" fillId="11" borderId="0" xfId="0" applyFont="1" applyFill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3" fillId="11" borderId="1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25" borderId="23" xfId="0" applyFont="1" applyFill="1" applyBorder="1" applyAlignment="1">
      <alignment vertical="center" wrapText="1"/>
    </xf>
    <xf numFmtId="0" fontId="2" fillId="25" borderId="19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7" fillId="11" borderId="27" xfId="0" applyFont="1" applyFill="1" applyBorder="1" applyAlignment="1">
      <alignment vertical="center" wrapText="1"/>
    </xf>
    <xf numFmtId="0" fontId="8" fillId="11" borderId="28" xfId="0" applyFont="1" applyFill="1" applyBorder="1" applyAlignment="1">
      <alignment wrapText="1"/>
    </xf>
    <xf numFmtId="0" fontId="8" fillId="11" borderId="29" xfId="0" applyFont="1" applyFill="1" applyBorder="1" applyAlignment="1">
      <alignment wrapText="1"/>
    </xf>
    <xf numFmtId="0" fontId="8" fillId="11" borderId="30" xfId="0" applyFont="1" applyFill="1" applyBorder="1" applyAlignment="1">
      <alignment wrapText="1"/>
    </xf>
    <xf numFmtId="0" fontId="6" fillId="0" borderId="13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27</xdr:row>
      <xdr:rowOff>38100</xdr:rowOff>
    </xdr:from>
    <xdr:to>
      <xdr:col>6</xdr:col>
      <xdr:colOff>0</xdr:colOff>
      <xdr:row>30</xdr:row>
      <xdr:rowOff>28575</xdr:rowOff>
    </xdr:to>
    <xdr:sp>
      <xdr:nvSpPr>
        <xdr:cNvPr id="1" name="Прямая соединительная линия 18"/>
        <xdr:cNvSpPr>
          <a:spLocks/>
        </xdr:cNvSpPr>
      </xdr:nvSpPr>
      <xdr:spPr>
        <a:xfrm rot="5400000">
          <a:off x="5372100" y="3290887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7</xdr:col>
      <xdr:colOff>28575</xdr:colOff>
      <xdr:row>26</xdr:row>
      <xdr:rowOff>0</xdr:rowOff>
    </xdr:to>
    <xdr:sp>
      <xdr:nvSpPr>
        <xdr:cNvPr id="2" name="Прямая соединительная линия 5"/>
        <xdr:cNvSpPr>
          <a:spLocks/>
        </xdr:cNvSpPr>
      </xdr:nvSpPr>
      <xdr:spPr>
        <a:xfrm flipV="1">
          <a:off x="5381625" y="32699325"/>
          <a:ext cx="895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P38"/>
  <sheetViews>
    <sheetView tabSelected="1" zoomScale="110" zoomScaleNormal="110" zoomScalePageLayoutView="0" workbookViewId="0" topLeftCell="A1">
      <pane ySplit="1" topLeftCell="BM25" activePane="bottomLeft" state="frozen"/>
      <selection pane="topLeft" activeCell="A1" sqref="A1"/>
      <selection pane="bottomLeft" activeCell="M30" sqref="M30"/>
    </sheetView>
  </sheetViews>
  <sheetFormatPr defaultColWidth="9.140625" defaultRowHeight="12.75"/>
  <cols>
    <col min="1" max="1" width="16.28125" style="0" customWidth="1"/>
    <col min="2" max="3" width="17.7109375" style="0" customWidth="1"/>
    <col min="4" max="4" width="8.7109375" style="0" customWidth="1"/>
    <col min="6" max="6" width="11.00390625" style="0" customWidth="1"/>
    <col min="7" max="7" width="13.140625" style="10" customWidth="1"/>
    <col min="8" max="8" width="11.421875" style="0" customWidth="1"/>
    <col min="9" max="9" width="13.28125" style="11" customWidth="1"/>
    <col min="10" max="10" width="21.8515625" style="0" customWidth="1"/>
    <col min="12" max="13" width="9.57421875" style="7" bestFit="1" customWidth="1"/>
    <col min="14" max="14" width="9.28125" style="0" bestFit="1" customWidth="1"/>
    <col min="15" max="15" width="12.57421875" style="10" customWidth="1"/>
    <col min="16" max="16" width="13.00390625" style="10" customWidth="1"/>
  </cols>
  <sheetData>
    <row r="1" spans="1:16" s="1" customFormat="1" ht="71.25">
      <c r="A1" s="12" t="s">
        <v>0</v>
      </c>
      <c r="B1" s="19" t="s">
        <v>1</v>
      </c>
      <c r="C1" s="12" t="s">
        <v>2</v>
      </c>
      <c r="D1" s="12" t="s">
        <v>3</v>
      </c>
      <c r="E1" s="12" t="s">
        <v>4</v>
      </c>
      <c r="F1" s="13" t="s">
        <v>5</v>
      </c>
      <c r="G1" s="12" t="s">
        <v>6</v>
      </c>
      <c r="H1" s="14" t="s">
        <v>7</v>
      </c>
      <c r="I1" s="12" t="s">
        <v>8</v>
      </c>
      <c r="J1" s="12" t="s">
        <v>9</v>
      </c>
      <c r="L1" s="6"/>
      <c r="M1" s="6"/>
      <c r="O1" s="8"/>
      <c r="P1" s="8"/>
    </row>
    <row r="2" spans="1:16" s="1" customFormat="1" ht="32.25" customHeight="1">
      <c r="A2" s="75" t="s">
        <v>53</v>
      </c>
      <c r="B2" s="76"/>
      <c r="C2" s="76"/>
      <c r="D2" s="76"/>
      <c r="E2" s="76"/>
      <c r="F2" s="76"/>
      <c r="G2" s="76"/>
      <c r="H2" s="76"/>
      <c r="I2" s="76"/>
      <c r="J2" s="77"/>
      <c r="L2" s="6"/>
      <c r="M2" s="6"/>
      <c r="O2" s="8"/>
      <c r="P2" s="8"/>
    </row>
    <row r="3" spans="1:16" s="2" customFormat="1" ht="110.25" customHeight="1">
      <c r="A3" s="78" t="s">
        <v>54</v>
      </c>
      <c r="B3" s="28" t="s">
        <v>40</v>
      </c>
      <c r="C3" s="2" t="s">
        <v>24</v>
      </c>
      <c r="D3" s="29" t="s">
        <v>16</v>
      </c>
      <c r="E3" s="29">
        <v>20</v>
      </c>
      <c r="F3" s="31">
        <v>500</v>
      </c>
      <c r="G3" s="30">
        <f>E3*F3</f>
        <v>10000</v>
      </c>
      <c r="H3" s="31">
        <v>0</v>
      </c>
      <c r="I3" s="31">
        <f aca="true" t="shared" si="0" ref="I3:I15">G3+H3</f>
        <v>10000</v>
      </c>
      <c r="J3" s="40" t="s">
        <v>60</v>
      </c>
      <c r="L3" s="6"/>
      <c r="M3" s="6"/>
      <c r="O3" s="5"/>
      <c r="P3" s="5"/>
    </row>
    <row r="4" spans="1:16" s="2" customFormat="1" ht="140.25" customHeight="1">
      <c r="A4" s="79"/>
      <c r="B4" s="4" t="s">
        <v>36</v>
      </c>
      <c r="C4" s="4" t="s">
        <v>18</v>
      </c>
      <c r="D4" s="18" t="s">
        <v>19</v>
      </c>
      <c r="E4" s="18">
        <v>12</v>
      </c>
      <c r="F4" s="22">
        <v>150</v>
      </c>
      <c r="G4" s="30">
        <v>0</v>
      </c>
      <c r="H4" s="31">
        <f>E4*F4</f>
        <v>1800</v>
      </c>
      <c r="I4" s="22">
        <f t="shared" si="0"/>
        <v>1800</v>
      </c>
      <c r="J4" s="51" t="s">
        <v>20</v>
      </c>
      <c r="L4" s="6"/>
      <c r="M4" s="6"/>
      <c r="O4" s="5"/>
      <c r="P4" s="5"/>
    </row>
    <row r="5" spans="1:16" s="2" customFormat="1" ht="119.25" customHeight="1">
      <c r="A5" s="80" t="s">
        <v>21</v>
      </c>
      <c r="B5" s="73" t="s">
        <v>40</v>
      </c>
      <c r="C5" s="73" t="s">
        <v>24</v>
      </c>
      <c r="D5" s="73" t="s">
        <v>16</v>
      </c>
      <c r="E5" s="46">
        <v>12</v>
      </c>
      <c r="F5" s="47">
        <v>0</v>
      </c>
      <c r="G5" s="48">
        <f>E5*F5</f>
        <v>0</v>
      </c>
      <c r="H5" s="47">
        <v>0</v>
      </c>
      <c r="I5" s="47">
        <f>G5+H5</f>
        <v>0</v>
      </c>
      <c r="J5" s="60" t="s">
        <v>55</v>
      </c>
      <c r="L5" s="6"/>
      <c r="M5" s="6"/>
      <c r="O5" s="5"/>
      <c r="P5" s="5"/>
    </row>
    <row r="6" spans="1:16" s="2" customFormat="1" ht="97.5" customHeight="1">
      <c r="A6" s="81"/>
      <c r="B6" s="74"/>
      <c r="C6" s="74"/>
      <c r="D6" s="74"/>
      <c r="E6" s="41">
        <v>3</v>
      </c>
      <c r="F6" s="42">
        <v>400</v>
      </c>
      <c r="G6" s="43">
        <f>E6*F6</f>
        <v>1200</v>
      </c>
      <c r="H6" s="42">
        <v>0</v>
      </c>
      <c r="I6" s="42">
        <f>G6+H6</f>
        <v>1200</v>
      </c>
      <c r="J6" s="59" t="s">
        <v>52</v>
      </c>
      <c r="L6" s="6"/>
      <c r="M6" s="6"/>
      <c r="O6" s="5"/>
      <c r="P6" s="5"/>
    </row>
    <row r="7" spans="1:16" s="2" customFormat="1" ht="38.25">
      <c r="A7" s="82"/>
      <c r="B7" s="4" t="s">
        <v>37</v>
      </c>
      <c r="C7" s="24" t="s">
        <v>41</v>
      </c>
      <c r="D7" s="29" t="s">
        <v>19</v>
      </c>
      <c r="E7" s="29">
        <v>12</v>
      </c>
      <c r="F7" s="22">
        <v>150</v>
      </c>
      <c r="G7" s="30">
        <v>0</v>
      </c>
      <c r="H7" s="31">
        <f>E7*F7</f>
        <v>1800</v>
      </c>
      <c r="I7" s="22">
        <f t="shared" si="0"/>
        <v>1800</v>
      </c>
      <c r="J7" s="29" t="s">
        <v>35</v>
      </c>
      <c r="L7" s="6"/>
      <c r="M7" s="6"/>
      <c r="O7" s="5"/>
      <c r="P7" s="5"/>
    </row>
    <row r="8" spans="1:16" s="2" customFormat="1" ht="204">
      <c r="A8" s="83"/>
      <c r="B8" s="4" t="s">
        <v>38</v>
      </c>
      <c r="C8" s="24" t="s">
        <v>22</v>
      </c>
      <c r="D8" s="29" t="s">
        <v>19</v>
      </c>
      <c r="E8" s="29">
        <v>12</v>
      </c>
      <c r="F8" s="22">
        <v>800</v>
      </c>
      <c r="G8" s="21">
        <v>0</v>
      </c>
      <c r="H8" s="22">
        <f>E8*F8</f>
        <v>9600</v>
      </c>
      <c r="I8" s="22">
        <f t="shared" si="0"/>
        <v>9600</v>
      </c>
      <c r="J8" s="51" t="s">
        <v>35</v>
      </c>
      <c r="L8" s="6"/>
      <c r="M8" s="6"/>
      <c r="O8" s="5"/>
      <c r="P8" s="5"/>
    </row>
    <row r="9" spans="1:16" s="2" customFormat="1" ht="102" customHeight="1">
      <c r="A9" s="78" t="s">
        <v>23</v>
      </c>
      <c r="B9" s="73" t="s">
        <v>39</v>
      </c>
      <c r="C9" s="73" t="s">
        <v>24</v>
      </c>
      <c r="D9" s="73" t="s">
        <v>16</v>
      </c>
      <c r="E9" s="45">
        <v>12</v>
      </c>
      <c r="F9" s="47">
        <v>0</v>
      </c>
      <c r="G9" s="48">
        <f>E9*F9</f>
        <v>0</v>
      </c>
      <c r="H9" s="47">
        <v>0</v>
      </c>
      <c r="I9" s="47">
        <f>G9+H9</f>
        <v>0</v>
      </c>
      <c r="J9" s="60" t="s">
        <v>51</v>
      </c>
      <c r="L9" s="6"/>
      <c r="M9" s="6"/>
      <c r="O9" s="5"/>
      <c r="P9" s="5"/>
    </row>
    <row r="10" spans="1:16" s="2" customFormat="1" ht="96.75" customHeight="1">
      <c r="A10" s="79"/>
      <c r="B10" s="79"/>
      <c r="C10" s="79"/>
      <c r="D10" s="79"/>
      <c r="E10" s="56">
        <v>1</v>
      </c>
      <c r="F10" s="57">
        <v>400</v>
      </c>
      <c r="G10" s="57">
        <f>E10*F10</f>
        <v>400</v>
      </c>
      <c r="H10" s="58">
        <v>0</v>
      </c>
      <c r="I10" s="58">
        <f>G10+H10</f>
        <v>400</v>
      </c>
      <c r="J10" s="59" t="s">
        <v>52</v>
      </c>
      <c r="L10" s="6"/>
      <c r="M10" s="6"/>
      <c r="O10" s="5"/>
      <c r="P10" s="5"/>
    </row>
    <row r="11" spans="1:16" s="2" customFormat="1" ht="227.25" customHeight="1">
      <c r="A11" s="90" t="s">
        <v>25</v>
      </c>
      <c r="B11" s="84" t="s">
        <v>42</v>
      </c>
      <c r="C11" s="51" t="s">
        <v>61</v>
      </c>
      <c r="D11" s="29" t="s">
        <v>10</v>
      </c>
      <c r="E11" s="46">
        <v>100</v>
      </c>
      <c r="F11" s="47">
        <v>475</v>
      </c>
      <c r="G11" s="48">
        <v>0</v>
      </c>
      <c r="H11" s="47">
        <f>E11*F11</f>
        <v>47500</v>
      </c>
      <c r="I11" s="47">
        <f t="shared" si="0"/>
        <v>47500</v>
      </c>
      <c r="J11" s="40" t="s">
        <v>65</v>
      </c>
      <c r="L11" s="6"/>
      <c r="M11" s="6"/>
      <c r="O11" s="5"/>
      <c r="P11" s="5"/>
    </row>
    <row r="12" spans="1:16" s="2" customFormat="1" ht="91.5" customHeight="1">
      <c r="A12" s="91"/>
      <c r="B12" s="91"/>
      <c r="C12" s="84" t="s">
        <v>24</v>
      </c>
      <c r="D12" s="87" t="s">
        <v>16</v>
      </c>
      <c r="E12" s="44">
        <v>30</v>
      </c>
      <c r="F12" s="63">
        <v>0</v>
      </c>
      <c r="G12" s="63">
        <f>E12*F12</f>
        <v>0</v>
      </c>
      <c r="H12" s="63">
        <v>0</v>
      </c>
      <c r="I12" s="64">
        <f t="shared" si="0"/>
        <v>0</v>
      </c>
      <c r="J12" s="61" t="s">
        <v>56</v>
      </c>
      <c r="L12" s="6"/>
      <c r="M12" s="6"/>
      <c r="O12" s="5"/>
      <c r="P12" s="5"/>
    </row>
    <row r="13" spans="1:16" s="2" customFormat="1" ht="18" customHeight="1">
      <c r="A13" s="91"/>
      <c r="B13" s="91"/>
      <c r="C13" s="85"/>
      <c r="D13" s="88"/>
      <c r="E13" s="65">
        <v>5</v>
      </c>
      <c r="F13" s="66">
        <v>400</v>
      </c>
      <c r="G13" s="66">
        <f>E13*F13</f>
        <v>2000</v>
      </c>
      <c r="H13" s="66">
        <v>0</v>
      </c>
      <c r="I13" s="67">
        <f>G13+H13</f>
        <v>2000</v>
      </c>
      <c r="J13" s="62" t="s">
        <v>32</v>
      </c>
      <c r="L13" s="6"/>
      <c r="M13" s="6"/>
      <c r="O13" s="5"/>
      <c r="P13" s="5"/>
    </row>
    <row r="14" spans="1:16" s="2" customFormat="1" ht="76.5">
      <c r="A14" s="91"/>
      <c r="B14" s="92"/>
      <c r="C14" s="86"/>
      <c r="D14" s="89"/>
      <c r="E14" s="41">
        <v>5</v>
      </c>
      <c r="F14" s="43">
        <v>300</v>
      </c>
      <c r="G14" s="43">
        <f>E14*F14</f>
        <v>1500</v>
      </c>
      <c r="H14" s="43">
        <v>0</v>
      </c>
      <c r="I14" s="42">
        <f>G14+H14</f>
        <v>1500</v>
      </c>
      <c r="J14" s="40" t="s">
        <v>30</v>
      </c>
      <c r="L14" s="6"/>
      <c r="M14" s="6"/>
      <c r="O14" s="5"/>
      <c r="P14" s="5"/>
    </row>
    <row r="15" spans="1:16" s="2" customFormat="1" ht="177.75" customHeight="1" thickBot="1">
      <c r="A15" s="92"/>
      <c r="B15" s="52" t="s">
        <v>43</v>
      </c>
      <c r="C15" s="51" t="s">
        <v>44</v>
      </c>
      <c r="D15" s="29"/>
      <c r="E15" s="31"/>
      <c r="F15" s="30"/>
      <c r="G15" s="31">
        <v>3000</v>
      </c>
      <c r="H15" s="31">
        <v>0</v>
      </c>
      <c r="I15" s="31">
        <f t="shared" si="0"/>
        <v>3000</v>
      </c>
      <c r="J15" s="40" t="s">
        <v>45</v>
      </c>
      <c r="K15" s="2" t="s">
        <v>17</v>
      </c>
      <c r="L15" s="6"/>
      <c r="M15" s="6"/>
      <c r="O15" s="5"/>
      <c r="P15" s="5"/>
    </row>
    <row r="16" spans="1:16" s="2" customFormat="1" ht="13.5" thickBot="1">
      <c r="A16" s="93" t="s">
        <v>12</v>
      </c>
      <c r="B16" s="94"/>
      <c r="C16" s="94"/>
      <c r="D16" s="94"/>
      <c r="E16" s="94"/>
      <c r="F16" s="94"/>
      <c r="G16" s="37">
        <f>SUM(G3:G15)</f>
        <v>18100</v>
      </c>
      <c r="H16" s="37">
        <f>SUM(H3:H15)</f>
        <v>60700</v>
      </c>
      <c r="I16" s="37">
        <f>SUM(I3:I15)</f>
        <v>78800</v>
      </c>
      <c r="J16" s="38"/>
      <c r="L16" s="6"/>
      <c r="M16" s="6"/>
      <c r="O16" s="5"/>
      <c r="P16" s="5"/>
    </row>
    <row r="17" spans="1:16" s="2" customFormat="1" ht="34.5" customHeight="1">
      <c r="A17" s="75" t="s">
        <v>26</v>
      </c>
      <c r="B17" s="76"/>
      <c r="C17" s="76"/>
      <c r="D17" s="76"/>
      <c r="E17" s="76"/>
      <c r="F17" s="76"/>
      <c r="G17" s="76"/>
      <c r="H17" s="76"/>
      <c r="I17" s="76"/>
      <c r="J17" s="77"/>
      <c r="L17" s="6"/>
      <c r="M17" s="6"/>
      <c r="O17" s="5"/>
      <c r="P17" s="5"/>
    </row>
    <row r="18" spans="1:16" s="2" customFormat="1" ht="116.25" customHeight="1">
      <c r="A18" s="78" t="s">
        <v>34</v>
      </c>
      <c r="B18" s="73" t="s">
        <v>46</v>
      </c>
      <c r="C18" s="98" t="s">
        <v>24</v>
      </c>
      <c r="D18" s="98" t="s">
        <v>16</v>
      </c>
      <c r="E18" s="46">
        <v>52</v>
      </c>
      <c r="F18" s="47">
        <v>500</v>
      </c>
      <c r="G18" s="48">
        <f aca="true" t="shared" si="1" ref="G18:G26">E18*F18</f>
        <v>26000</v>
      </c>
      <c r="H18" s="47">
        <v>0</v>
      </c>
      <c r="I18" s="47">
        <f aca="true" t="shared" si="2" ref="I18:I26">G18+H18</f>
        <v>26000</v>
      </c>
      <c r="J18" s="60" t="s">
        <v>33</v>
      </c>
      <c r="O18" s="9"/>
      <c r="P18" s="9"/>
    </row>
    <row r="19" spans="1:16" s="2" customFormat="1" ht="76.5">
      <c r="A19" s="97"/>
      <c r="B19" s="74"/>
      <c r="C19" s="100"/>
      <c r="D19" s="70"/>
      <c r="E19" s="50">
        <v>1</v>
      </c>
      <c r="F19" s="43">
        <v>400</v>
      </c>
      <c r="G19" s="49">
        <f t="shared" si="1"/>
        <v>400</v>
      </c>
      <c r="H19" s="43">
        <v>0</v>
      </c>
      <c r="I19" s="49">
        <f t="shared" si="2"/>
        <v>400</v>
      </c>
      <c r="J19" s="40" t="s">
        <v>31</v>
      </c>
      <c r="O19" s="9"/>
      <c r="P19" s="9"/>
    </row>
    <row r="20" spans="1:16" s="2" customFormat="1" ht="82.5" customHeight="1">
      <c r="A20" s="78" t="s">
        <v>27</v>
      </c>
      <c r="B20" s="73" t="s">
        <v>47</v>
      </c>
      <c r="C20" s="98" t="s">
        <v>24</v>
      </c>
      <c r="D20" s="98" t="s">
        <v>16</v>
      </c>
      <c r="E20" s="46">
        <v>15</v>
      </c>
      <c r="F20" s="47">
        <v>0</v>
      </c>
      <c r="G20" s="48">
        <f t="shared" si="1"/>
        <v>0</v>
      </c>
      <c r="H20" s="47">
        <v>0</v>
      </c>
      <c r="I20" s="47">
        <f t="shared" si="2"/>
        <v>0</v>
      </c>
      <c r="J20" s="60" t="s">
        <v>59</v>
      </c>
      <c r="O20" s="9"/>
      <c r="P20" s="9"/>
    </row>
    <row r="21" spans="1:16" s="2" customFormat="1" ht="12.75">
      <c r="A21" s="71"/>
      <c r="B21" s="101"/>
      <c r="C21" s="99"/>
      <c r="D21" s="99"/>
      <c r="E21" s="46">
        <v>4</v>
      </c>
      <c r="F21" s="48">
        <v>400</v>
      </c>
      <c r="G21" s="48">
        <f t="shared" si="1"/>
        <v>1600</v>
      </c>
      <c r="H21" s="48">
        <v>0</v>
      </c>
      <c r="I21" s="48">
        <f t="shared" si="2"/>
        <v>1600</v>
      </c>
      <c r="J21" s="60" t="s">
        <v>32</v>
      </c>
      <c r="O21" s="9"/>
      <c r="P21" s="9"/>
    </row>
    <row r="22" spans="1:16" s="2" customFormat="1" ht="76.5">
      <c r="A22" s="97"/>
      <c r="B22" s="69"/>
      <c r="C22" s="100"/>
      <c r="D22" s="100"/>
      <c r="E22" s="41">
        <v>1</v>
      </c>
      <c r="F22" s="42">
        <v>300</v>
      </c>
      <c r="G22" s="43">
        <f t="shared" si="1"/>
        <v>300</v>
      </c>
      <c r="H22" s="42">
        <v>0</v>
      </c>
      <c r="I22" s="42">
        <f t="shared" si="2"/>
        <v>300</v>
      </c>
      <c r="J22" s="40" t="s">
        <v>30</v>
      </c>
      <c r="O22" s="9"/>
      <c r="P22" s="9"/>
    </row>
    <row r="23" spans="1:16" s="2" customFormat="1" ht="119.25" customHeight="1">
      <c r="A23" s="78" t="s">
        <v>29</v>
      </c>
      <c r="B23" s="73" t="s">
        <v>48</v>
      </c>
      <c r="C23" s="73" t="s">
        <v>24</v>
      </c>
      <c r="D23" s="98" t="s">
        <v>16</v>
      </c>
      <c r="E23" s="46">
        <v>18</v>
      </c>
      <c r="F23" s="47">
        <v>0</v>
      </c>
      <c r="G23" s="48">
        <f t="shared" si="1"/>
        <v>0</v>
      </c>
      <c r="H23" s="47">
        <v>0</v>
      </c>
      <c r="I23" s="47">
        <f t="shared" si="2"/>
        <v>0</v>
      </c>
      <c r="J23" s="60" t="s">
        <v>62</v>
      </c>
      <c r="O23" s="9"/>
      <c r="P23" s="9"/>
    </row>
    <row r="24" spans="1:16" s="2" customFormat="1" ht="76.5">
      <c r="A24" s="97"/>
      <c r="B24" s="74"/>
      <c r="C24" s="74"/>
      <c r="D24" s="100"/>
      <c r="E24" s="41">
        <v>1</v>
      </c>
      <c r="F24" s="42">
        <v>400</v>
      </c>
      <c r="G24" s="43">
        <f t="shared" si="1"/>
        <v>400</v>
      </c>
      <c r="H24" s="42">
        <v>0</v>
      </c>
      <c r="I24" s="42">
        <f t="shared" si="2"/>
        <v>400</v>
      </c>
      <c r="J24" s="40" t="s">
        <v>58</v>
      </c>
      <c r="O24" s="9"/>
      <c r="P24" s="9"/>
    </row>
    <row r="25" spans="1:16" s="2" customFormat="1" ht="216" customHeight="1">
      <c r="A25" s="17" t="s">
        <v>28</v>
      </c>
      <c r="B25" s="68" t="s">
        <v>49</v>
      </c>
      <c r="C25" s="28" t="s">
        <v>24</v>
      </c>
      <c r="D25" s="29" t="s">
        <v>16</v>
      </c>
      <c r="E25" s="29">
        <v>12</v>
      </c>
      <c r="F25" s="31">
        <v>0</v>
      </c>
      <c r="G25" s="30">
        <f t="shared" si="1"/>
        <v>0</v>
      </c>
      <c r="H25" s="31">
        <v>0</v>
      </c>
      <c r="I25" s="31">
        <f t="shared" si="2"/>
        <v>0</v>
      </c>
      <c r="J25" s="40" t="s">
        <v>57</v>
      </c>
      <c r="O25" s="9"/>
      <c r="P25" s="9"/>
    </row>
    <row r="26" spans="1:16" s="2" customFormat="1" ht="147.75" customHeight="1">
      <c r="A26" s="17" t="s">
        <v>66</v>
      </c>
      <c r="B26" s="18" t="s">
        <v>50</v>
      </c>
      <c r="C26" s="4" t="s">
        <v>24</v>
      </c>
      <c r="D26" s="18" t="s">
        <v>16</v>
      </c>
      <c r="E26" s="18">
        <v>6</v>
      </c>
      <c r="F26" s="21">
        <v>0</v>
      </c>
      <c r="G26" s="21">
        <f t="shared" si="1"/>
        <v>0</v>
      </c>
      <c r="H26" s="21">
        <v>0</v>
      </c>
      <c r="I26" s="21">
        <f t="shared" si="2"/>
        <v>0</v>
      </c>
      <c r="J26" s="53" t="s">
        <v>63</v>
      </c>
      <c r="O26" s="9"/>
      <c r="P26" s="9"/>
    </row>
    <row r="27" spans="1:16" s="2" customFormat="1" ht="13.5" thickBot="1">
      <c r="A27" s="93" t="s">
        <v>13</v>
      </c>
      <c r="B27" s="72"/>
      <c r="C27" s="95"/>
      <c r="D27" s="95"/>
      <c r="E27" s="95"/>
      <c r="F27" s="96"/>
      <c r="G27" s="54">
        <f>SUM(G18:G25)</f>
        <v>28700</v>
      </c>
      <c r="H27" s="54">
        <f>SUM(H18:H25)</f>
        <v>0</v>
      </c>
      <c r="I27" s="54">
        <f>SUM(I18:I25)</f>
        <v>28700</v>
      </c>
      <c r="J27" s="55"/>
      <c r="O27" s="9"/>
      <c r="P27" s="9"/>
    </row>
    <row r="28" spans="1:16" s="2" customFormat="1" ht="25.5">
      <c r="A28" s="3"/>
      <c r="B28" s="4" t="s">
        <v>14</v>
      </c>
      <c r="C28" s="4"/>
      <c r="D28" s="18"/>
      <c r="E28" s="20"/>
      <c r="F28" s="23"/>
      <c r="G28" s="22">
        <f>G16+G27</f>
        <v>46800</v>
      </c>
      <c r="H28" s="22">
        <f>H16+H27</f>
        <v>60700</v>
      </c>
      <c r="I28" s="22">
        <f>I16+I27</f>
        <v>107500</v>
      </c>
      <c r="J28" s="18"/>
      <c r="O28" s="9"/>
      <c r="P28" s="9"/>
    </row>
    <row r="29" spans="1:16" s="2" customFormat="1" ht="12.75">
      <c r="A29" s="3"/>
      <c r="B29" s="2" t="s">
        <v>15</v>
      </c>
      <c r="C29" s="4"/>
      <c r="D29" s="18"/>
      <c r="E29" s="20"/>
      <c r="F29" s="23"/>
      <c r="G29" s="22">
        <f>G28*0.04</f>
        <v>1872</v>
      </c>
      <c r="H29" s="22"/>
      <c r="I29" s="22">
        <f>G29+H29</f>
        <v>1872</v>
      </c>
      <c r="J29" s="18"/>
      <c r="O29" s="9"/>
      <c r="P29" s="9"/>
    </row>
    <row r="30" spans="1:16" s="2" customFormat="1" ht="38.25">
      <c r="A30" s="3"/>
      <c r="B30" s="4" t="s">
        <v>64</v>
      </c>
      <c r="C30" s="4"/>
      <c r="D30" s="18"/>
      <c r="E30" s="20"/>
      <c r="F30" s="23"/>
      <c r="G30" s="22">
        <v>1000</v>
      </c>
      <c r="H30" s="22"/>
      <c r="I30" s="22"/>
      <c r="J30" s="4"/>
      <c r="O30" s="9"/>
      <c r="P30" s="9"/>
    </row>
    <row r="31" spans="1:10" ht="12.75">
      <c r="A31" s="32" t="s">
        <v>11</v>
      </c>
      <c r="B31" s="32"/>
      <c r="C31" s="33"/>
      <c r="D31" s="34"/>
      <c r="E31" s="34"/>
      <c r="F31" s="35"/>
      <c r="G31" s="36">
        <f>SUM(G28:G30)</f>
        <v>49672</v>
      </c>
      <c r="H31" s="36">
        <f>SUM(H28:H30)</f>
        <v>60700</v>
      </c>
      <c r="I31" s="36">
        <f>SUM(I28:I30)</f>
        <v>109372</v>
      </c>
      <c r="J31" s="32"/>
    </row>
    <row r="32" spans="9:14" ht="12.75">
      <c r="I32" s="39"/>
      <c r="M32" s="26"/>
      <c r="N32" s="25"/>
    </row>
    <row r="33" spans="3:14" ht="12.75">
      <c r="C33" s="15"/>
      <c r="G33" s="27"/>
      <c r="H33" s="25"/>
      <c r="K33" s="25"/>
      <c r="N33" s="25"/>
    </row>
    <row r="34" spans="3:8" ht="12.75">
      <c r="C34" s="15"/>
      <c r="F34" s="15"/>
      <c r="G34" s="16"/>
      <c r="H34" s="25"/>
    </row>
    <row r="35" ht="12.75">
      <c r="C35" s="15"/>
    </row>
    <row r="36" spans="7:10" ht="12.75">
      <c r="G36" s="27"/>
      <c r="H36" s="25"/>
      <c r="J36" s="25"/>
    </row>
    <row r="37" ht="12.75">
      <c r="C37" s="15"/>
    </row>
    <row r="38" spans="7:8" ht="12.75">
      <c r="G38" s="16"/>
      <c r="H38" s="25"/>
    </row>
  </sheetData>
  <sheetProtection/>
  <autoFilter ref="A1:P32"/>
  <mergeCells count="29">
    <mergeCell ref="D23:D24"/>
    <mergeCell ref="A20:A22"/>
    <mergeCell ref="A23:A24"/>
    <mergeCell ref="B23:B24"/>
    <mergeCell ref="C23:C24"/>
    <mergeCell ref="A16:F16"/>
    <mergeCell ref="A27:F27"/>
    <mergeCell ref="A18:A19"/>
    <mergeCell ref="C20:C22"/>
    <mergeCell ref="D20:D22"/>
    <mergeCell ref="B18:B19"/>
    <mergeCell ref="A17:J17"/>
    <mergeCell ref="B20:B22"/>
    <mergeCell ref="C18:C19"/>
    <mergeCell ref="D18:D19"/>
    <mergeCell ref="C12:C14"/>
    <mergeCell ref="D12:D14"/>
    <mergeCell ref="A9:A10"/>
    <mergeCell ref="B9:B10"/>
    <mergeCell ref="C9:C10"/>
    <mergeCell ref="D9:D10"/>
    <mergeCell ref="A11:A15"/>
    <mergeCell ref="B11:B14"/>
    <mergeCell ref="B5:B6"/>
    <mergeCell ref="C5:C6"/>
    <mergeCell ref="D5:D6"/>
    <mergeCell ref="A2:J2"/>
    <mergeCell ref="A3:A4"/>
    <mergeCell ref="A5:A8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alexey.volkov</cp:lastModifiedBy>
  <cp:lastPrinted>2013-06-25T05:33:31Z</cp:lastPrinted>
  <dcterms:created xsi:type="dcterms:W3CDTF">1996-10-08T23:32:33Z</dcterms:created>
  <dcterms:modified xsi:type="dcterms:W3CDTF">2013-08-06T09:00:39Z</dcterms:modified>
  <cp:category/>
  <cp:version/>
  <cp:contentType/>
  <cp:contentStatus/>
</cp:coreProperties>
</file>