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705" activeTab="0"/>
  </bookViews>
  <sheets>
    <sheet name="BUDJET YAKKABOG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<sst xmlns="http://schemas.openxmlformats.org/spreadsheetml/2006/main" count="293" uniqueCount="238">
  <si>
    <t>Мероприятие</t>
  </si>
  <si>
    <t>Наименование</t>
  </si>
  <si>
    <t>закупки</t>
  </si>
  <si>
    <t>Ед.изм.</t>
  </si>
  <si>
    <t>Коли-личес-тво</t>
  </si>
  <si>
    <t>Цена за ед.</t>
  </si>
  <si>
    <t>$ USA</t>
  </si>
  <si>
    <t>ПМГ ГЭФ</t>
  </si>
  <si>
    <t>Общая сумма</t>
  </si>
  <si>
    <t>Комментарии</t>
  </si>
  <si>
    <t xml:space="preserve"> </t>
  </si>
  <si>
    <t xml:space="preserve">  </t>
  </si>
  <si>
    <t>цемент</t>
  </si>
  <si>
    <t>песок</t>
  </si>
  <si>
    <t>щебень</t>
  </si>
  <si>
    <t>деревянные доски 6х0,2х0,03м</t>
  </si>
  <si>
    <t>гвозди L-80</t>
  </si>
  <si>
    <t>арматура   Ø12</t>
  </si>
  <si>
    <t>тонна</t>
  </si>
  <si>
    <t xml:space="preserve">   кг   </t>
  </si>
  <si>
    <t xml:space="preserve">   п.м</t>
  </si>
  <si>
    <t xml:space="preserve">   ход.</t>
  </si>
  <si>
    <t>жидкое стекло</t>
  </si>
  <si>
    <t>Оплата рабочих</t>
  </si>
  <si>
    <t xml:space="preserve">   кг</t>
  </si>
  <si>
    <t>отвод       Ø100</t>
  </si>
  <si>
    <t>отвод       Ø76</t>
  </si>
  <si>
    <t>задвижки Ø100</t>
  </si>
  <si>
    <t xml:space="preserve">   п.м.</t>
  </si>
  <si>
    <t xml:space="preserve">   п.м. </t>
  </si>
  <si>
    <t xml:space="preserve">   шт.</t>
  </si>
  <si>
    <t xml:space="preserve"> компл</t>
  </si>
  <si>
    <t>сгоны        Ø20</t>
  </si>
  <si>
    <t>сгоны        Ø15</t>
  </si>
  <si>
    <t>компрессор ФУ-12</t>
  </si>
  <si>
    <t>лента ФУМ</t>
  </si>
  <si>
    <t>сварочный электрод УНО-4</t>
  </si>
  <si>
    <t>болты, гайки, шайбы Ø16</t>
  </si>
  <si>
    <t>поранит 2мм</t>
  </si>
  <si>
    <t>Оплата за транспорт</t>
  </si>
  <si>
    <t xml:space="preserve">   шт. </t>
  </si>
  <si>
    <t xml:space="preserve">  компл</t>
  </si>
  <si>
    <t xml:space="preserve">   </t>
  </si>
  <si>
    <t xml:space="preserve">    кг</t>
  </si>
  <si>
    <t xml:space="preserve">  ход  </t>
  </si>
  <si>
    <t xml:space="preserve"> труба Ø76</t>
  </si>
  <si>
    <t xml:space="preserve"> труба Ø40</t>
  </si>
  <si>
    <t xml:space="preserve"> уголок 50х50</t>
  </si>
  <si>
    <t xml:space="preserve"> полоса    металлическая 20х4мм</t>
  </si>
  <si>
    <t>автокран</t>
  </si>
  <si>
    <t>транспорт</t>
  </si>
  <si>
    <t>п.м.</t>
  </si>
  <si>
    <t xml:space="preserve">часовая </t>
  </si>
  <si>
    <t xml:space="preserve">   ход</t>
  </si>
  <si>
    <t>масляная краска</t>
  </si>
  <si>
    <t>растворитель</t>
  </si>
  <si>
    <t>пигмент</t>
  </si>
  <si>
    <t>Оплата наемных рабочих</t>
  </si>
  <si>
    <t xml:space="preserve">     кг</t>
  </si>
  <si>
    <t>литр</t>
  </si>
  <si>
    <t>кг</t>
  </si>
  <si>
    <t xml:space="preserve"> чел/дн </t>
  </si>
  <si>
    <t>первичная загрузка 1/10 части от объема реактора.</t>
  </si>
  <si>
    <t>проведение режимных испытании</t>
  </si>
  <si>
    <t xml:space="preserve">проведение пуско-наладочных работ  </t>
  </si>
  <si>
    <t xml:space="preserve">  шт. </t>
  </si>
  <si>
    <t>электрод УНО-4</t>
  </si>
  <si>
    <t>Непредвиденные расходы</t>
  </si>
  <si>
    <t>Организация питания</t>
  </si>
  <si>
    <t>шт.</t>
  </si>
  <si>
    <t>труба ПВХ Ø15</t>
  </si>
  <si>
    <t>строительный клей "Элерон"</t>
  </si>
  <si>
    <t>шкаф газораспределительный ГРП-25</t>
  </si>
  <si>
    <t>предохранительно-сбросной клапан ПСК на давление 6 кгс/см2</t>
  </si>
  <si>
    <t>предохранительно-сбросной клапан ПСК на давление 0,5 кгс/см2</t>
  </si>
  <si>
    <t>проведение пневмоиспытаний со сжатым воздухом на работу под давлением</t>
  </si>
  <si>
    <t>проведение гидроиспытаний на герметичность</t>
  </si>
  <si>
    <t xml:space="preserve">  проведение режимных испытаний</t>
  </si>
  <si>
    <t>экз.</t>
  </si>
  <si>
    <t>чел.</t>
  </si>
  <si>
    <t>аренда помещения</t>
  </si>
  <si>
    <t>Приглашение журналистов из газет: "Яккабог Овози" и "Кашкадарё".</t>
  </si>
  <si>
    <t>Работу журналистов организует и обеспечивает Хокимият Яккабогского района.</t>
  </si>
  <si>
    <t>Помещение для проведения семинара предоставляет Хокимият Яккабогского района.</t>
  </si>
  <si>
    <t>Кофе-брэйк</t>
  </si>
  <si>
    <t>Помещение для организации кофе-брэйка предоставляет Хокимият Яккабогского района.</t>
  </si>
  <si>
    <t xml:space="preserve">% соотношение финансирования:                     </t>
  </si>
  <si>
    <t>вентили     Ø20</t>
  </si>
  <si>
    <t>вентили     Ø15</t>
  </si>
  <si>
    <t>монтаж оборудования   газоподготовки</t>
  </si>
  <si>
    <t>Оплата ИТР (Инженерно- Технический Работник)</t>
  </si>
  <si>
    <t>15 человек из числа жителей кишлака готовы внести денежный вклад в проект. Есть предварительная договоренность. Имена и сумма предполагаемого вклада каждого, имеется у председателя  ССГ - (заявителя)в виде протокола собрания и постановления.</t>
  </si>
  <si>
    <t>Коммуникационные расходы</t>
  </si>
  <si>
    <t>месяц</t>
  </si>
  <si>
    <t xml:space="preserve">Ответственный исполнитель проекта, заявитель и бенефициарий, находятся в разных городах. Для нормальной работы по проекту, необходима постоянная сотовая связь и интернет. </t>
  </si>
  <si>
    <t>аренда автобуса</t>
  </si>
  <si>
    <t>В среднем 2 раза в месяц на проектную территорию будет выезжать ответственный исполнитель проекта. В транспортные расходы входит проезд: г. Ташкент - г. Карши - г. Ташкент.</t>
  </si>
  <si>
    <t>Транспортные расходы на поездку ответственного исполнителя проекта на проектную территорию.</t>
  </si>
  <si>
    <t>Суточные на ответственного исполнителя проекта.</t>
  </si>
  <si>
    <t xml:space="preserve">В суточные включено проживание и питание. </t>
  </si>
  <si>
    <t xml:space="preserve">аренда машины </t>
  </si>
  <si>
    <t>Оплата ИТР (Инженерно- Технического Работника)</t>
  </si>
  <si>
    <t>Демонстрация полученных результатов на месте участникам семинара</t>
  </si>
  <si>
    <t xml:space="preserve">Участники семинара, после его завершения будут доставлены на территорию ф.х. (месторасположение БГУ) для ознакомления с результатами проекта.  </t>
  </si>
  <si>
    <t>маш/дни</t>
  </si>
  <si>
    <t>Ватман (чертежная бумага), канцтовары</t>
  </si>
  <si>
    <t xml:space="preserve">Аренда компьютера </t>
  </si>
  <si>
    <t xml:space="preserve">Аренда фотокамеры </t>
  </si>
  <si>
    <t>Так как электроэнергию отключают в рабочее время(днем), для работы компьютера необходимо использование источника бесперебойного питания. Для этих целей арендуется UPS мощностью 0,5 кВт.</t>
  </si>
  <si>
    <t xml:space="preserve">Для связи через интернет с ответственным исполнителем проекта и работы над составлением материала для брошюры и чертежей по проекту.  </t>
  </si>
  <si>
    <t>Итого по проекту:</t>
  </si>
  <si>
    <t>Фотокамера необходима для фиксирования мероприятий проекта на каждой его стадии и сбора фотодокументов для написания иструкции.</t>
  </si>
  <si>
    <t>Техническая документация по проекту будет подготовлена работниками Инженерно - Технической группы проекта.</t>
  </si>
  <si>
    <t>Публикация брошюры</t>
  </si>
  <si>
    <t>оцинкованная сетка</t>
  </si>
  <si>
    <t>Для распределения полученного газа: на отопление, приготовление пищи и выработку электроэнергии.</t>
  </si>
  <si>
    <t xml:space="preserve">Оплата  за работу сварщика с помощником </t>
  </si>
  <si>
    <t>Оплата труда ИТР (Инженерно- Технического Работника)</t>
  </si>
  <si>
    <t>Ватман и канцтовары (карандаши и пр.) будут использоваться для составления эскизов и чертежей БГУ.</t>
  </si>
  <si>
    <t xml:space="preserve">Аренда UPS - источника бесперебойного питания компьютера </t>
  </si>
  <si>
    <t xml:space="preserve"> чел/дни</t>
  </si>
  <si>
    <t>чел/дни</t>
  </si>
  <si>
    <t>поездка</t>
  </si>
  <si>
    <t>Оплата за транспорт </t>
  </si>
  <si>
    <t>Наем рабочих для ручной заливки бетона                                       </t>
  </si>
  <si>
    <t xml:space="preserve"> чел/дни </t>
  </si>
  <si>
    <t xml:space="preserve"> Из-за дефицита специалистов на селе, сварщик, будет выполнять вес объем сварочных работ.</t>
  </si>
  <si>
    <r>
      <t xml:space="preserve">                                 </t>
    </r>
    <r>
      <rPr>
        <b/>
        <sz val="11"/>
        <rFont val="Arial Unicode MS"/>
        <family val="2"/>
      </rPr>
      <t>ФИНАНСИРОВАНИЕ ПРОЕКТА</t>
    </r>
  </si>
  <si>
    <r>
      <t xml:space="preserve">Задача 1: </t>
    </r>
    <r>
      <rPr>
        <sz val="11"/>
        <rFont val="Arial Unicode MS"/>
        <family val="2"/>
      </rPr>
      <t>Построить и ввести в действие биогазовую установку, объемом 36 м</t>
    </r>
    <r>
      <rPr>
        <vertAlign val="superscript"/>
        <sz val="11"/>
        <rFont val="Arial Unicode MS"/>
        <family val="2"/>
      </rPr>
      <t>3</t>
    </r>
    <r>
      <rPr>
        <sz val="11"/>
        <rFont val="Arial Unicode MS"/>
        <family val="2"/>
      </rPr>
      <t xml:space="preserve">. </t>
    </r>
  </si>
  <si>
    <r>
      <t xml:space="preserve">   м</t>
    </r>
    <r>
      <rPr>
        <vertAlign val="superscript"/>
        <sz val="11"/>
        <rFont val="Arial Unicode MS"/>
        <family val="2"/>
      </rPr>
      <t>3</t>
    </r>
  </si>
  <si>
    <r>
      <t xml:space="preserve">    м</t>
    </r>
    <r>
      <rPr>
        <vertAlign val="superscript"/>
        <sz val="11"/>
        <rFont val="Arial Unicode MS"/>
        <family val="2"/>
      </rPr>
      <t>3</t>
    </r>
  </si>
  <si>
    <r>
      <t xml:space="preserve">   м</t>
    </r>
    <r>
      <rPr>
        <vertAlign val="superscript"/>
        <sz val="11"/>
        <rFont val="Arial Unicode MS"/>
        <family val="2"/>
      </rPr>
      <t>2</t>
    </r>
  </si>
  <si>
    <r>
      <t>манометр ОБМ-160 на 6 кгс/см</t>
    </r>
    <r>
      <rPr>
        <vertAlign val="superscript"/>
        <sz val="11"/>
        <rFont val="Arial Unicode MS"/>
        <family val="2"/>
      </rPr>
      <t>2</t>
    </r>
  </si>
  <si>
    <r>
      <t>манометр ОБМ-160 на 1 кгс/см</t>
    </r>
    <r>
      <rPr>
        <vertAlign val="superscript"/>
        <sz val="11"/>
        <rFont val="Arial Unicode MS"/>
        <family val="2"/>
      </rPr>
      <t>2</t>
    </r>
  </si>
  <si>
    <r>
      <t xml:space="preserve">    м</t>
    </r>
    <r>
      <rPr>
        <vertAlign val="superscript"/>
        <sz val="11"/>
        <rFont val="Arial Unicode MS"/>
        <family val="2"/>
      </rPr>
      <t>2</t>
    </r>
  </si>
  <si>
    <r>
      <t xml:space="preserve"> газгольдер на 15 м</t>
    </r>
    <r>
      <rPr>
        <vertAlign val="superscript"/>
        <sz val="11"/>
        <rFont val="Arial Unicode MS"/>
        <family val="2"/>
      </rPr>
      <t>3</t>
    </r>
  </si>
  <si>
    <r>
      <t>Задача 3:</t>
    </r>
    <r>
      <rPr>
        <sz val="11"/>
        <rFont val="Arial Unicode MS"/>
        <family val="2"/>
      </rPr>
      <t xml:space="preserve"> Распространение опыта</t>
    </r>
  </si>
  <si>
    <r>
      <t>Мероприятие 3.1</t>
    </r>
    <r>
      <rPr>
        <b/>
        <sz val="11"/>
        <rFont val="Arial Unicode MS"/>
        <family val="2"/>
      </rPr>
      <t xml:space="preserve"> </t>
    </r>
    <r>
      <rPr>
        <sz val="11"/>
        <rFont val="Arial Unicode MS"/>
        <family val="2"/>
      </rPr>
      <t>Проведение семинара.</t>
    </r>
  </si>
  <si>
    <r>
      <t>Мероприятие 3.2</t>
    </r>
    <r>
      <rPr>
        <b/>
        <sz val="11"/>
        <rFont val="Arial Unicode MS"/>
        <family val="2"/>
      </rPr>
      <t xml:space="preserve"> </t>
    </r>
    <r>
      <rPr>
        <sz val="11"/>
        <rFont val="Arial Unicode MS"/>
        <family val="2"/>
      </rPr>
      <t>Подготовка технической документации.</t>
    </r>
  </si>
  <si>
    <r>
      <t>Мероприятие 3.3</t>
    </r>
    <r>
      <rPr>
        <b/>
        <sz val="11"/>
        <rFont val="Arial Unicode MS"/>
        <family val="2"/>
      </rPr>
      <t xml:space="preserve"> </t>
    </r>
    <r>
      <rPr>
        <sz val="11"/>
        <rFont val="Arial Unicode MS"/>
        <family val="2"/>
      </rPr>
      <t>Подготовка брошюры-инструкции</t>
    </r>
  </si>
  <si>
    <r>
      <t xml:space="preserve"> </t>
    </r>
    <r>
      <rPr>
        <b/>
        <i/>
        <u val="single"/>
        <sz val="11"/>
        <rFont val="Arial Unicode MS"/>
        <family val="2"/>
      </rPr>
      <t>Мероприятие 3.4</t>
    </r>
    <r>
      <rPr>
        <sz val="11"/>
        <rFont val="Arial Unicode MS"/>
        <family val="2"/>
      </rPr>
      <t xml:space="preserve"> Обучение обслуживающего персонала </t>
    </r>
  </si>
  <si>
    <t>труба       Ø257</t>
  </si>
  <si>
    <r>
      <t xml:space="preserve">Мероприятие 1.1  </t>
    </r>
    <r>
      <rPr>
        <sz val="11"/>
        <rFont val="Arial Unicode MS"/>
        <family val="2"/>
      </rPr>
      <t xml:space="preserve">Подготовительные работы:подготовка и планировка территории, рытье котлованов в ручную </t>
    </r>
  </si>
  <si>
    <t>арматура  Ø 16</t>
  </si>
  <si>
    <t xml:space="preserve">Закупка материалов будет производиться в г. Шахрисабз, расстояние в одну сторону составляет 35 км. Количество ходок транспорта получено из расчета 3 куб.м/ход. </t>
  </si>
  <si>
    <t xml:space="preserve">карбид кальция </t>
  </si>
  <si>
    <t>кг.</t>
  </si>
  <si>
    <t>кислород</t>
  </si>
  <si>
    <t>балон</t>
  </si>
  <si>
    <t>труба мет       Ø20</t>
  </si>
  <si>
    <t>труба мет       Ø15</t>
  </si>
  <si>
    <r>
      <t xml:space="preserve">Вклад односельчан </t>
    </r>
    <r>
      <rPr>
        <sz val="11"/>
        <color indexed="10"/>
        <rFont val="Arial Unicode MS"/>
        <family val="2"/>
      </rPr>
      <t xml:space="preserve"> </t>
    </r>
  </si>
  <si>
    <r>
      <t xml:space="preserve">В подготовку брошюры-инструкции входит: разработка текста, перевод на узбекский язык и печать. </t>
    </r>
    <r>
      <rPr>
        <sz val="11"/>
        <color indexed="10"/>
        <rFont val="Arial Unicode MS"/>
        <family val="2"/>
      </rPr>
      <t xml:space="preserve"> </t>
    </r>
  </si>
  <si>
    <t>ЧП "Qobiljon-Melinisa" по Договору.</t>
  </si>
  <si>
    <t>Для постоянного числа работников (3 чел), фермером Еровым будет организовано 3-х разовое питание на всем протяжении проекта .</t>
  </si>
  <si>
    <r>
      <t xml:space="preserve">Услуги </t>
    </r>
    <r>
      <rPr>
        <b/>
        <sz val="10"/>
        <rFont val="Arial Unicode MS"/>
        <family val="2"/>
      </rPr>
      <t>ПРООН</t>
    </r>
  </si>
  <si>
    <t xml:space="preserve"> ЧП "Qobiljon-Melinisa" по Договору. Пуско-наладочные работы будут проводиться в условиях частых отключений электроэнергии. Ставка за работу различается потому, что на каждом этапе своя нагрузка, свой объем работ. Где-то, к примеру, физическая работа по монтажу и запуску, а на другой стадии - это контроль и наблюдение за работой всех систем и узлов. Дневные ставки группы устанавливаются с учетом командировочных и от объема работ на каждом этапе.    </t>
  </si>
  <si>
    <t>Фермер Еров</t>
  </si>
  <si>
    <t>ЧП "Qobiljon-Melinisa"</t>
  </si>
  <si>
    <t>оплата работы ИТР</t>
  </si>
  <si>
    <t xml:space="preserve">Оцинкованная сетка применяется в фильтре сероводорода. </t>
  </si>
  <si>
    <t xml:space="preserve">ЧП "Qobiljon-Melinisa". Испытания проводятся согласно СНиП. </t>
  </si>
  <si>
    <t>кирка</t>
  </si>
  <si>
    <t>лопата</t>
  </si>
  <si>
    <r>
      <t xml:space="preserve"> </t>
    </r>
    <r>
      <rPr>
        <b/>
        <i/>
        <u val="single"/>
        <sz val="11"/>
        <rFont val="Arial Unicode MS"/>
        <family val="2"/>
      </rPr>
      <t>Мероприятие 1.2</t>
    </r>
    <r>
      <rPr>
        <sz val="11"/>
        <rFont val="Arial Unicode MS"/>
        <family val="2"/>
      </rPr>
      <t xml:space="preserve"> Бетонные работы: монтаж опалубки; заливка бетона котлованов реактора, приемного и сливного резервуаров; армирование крыши реактора и заливка бетона. </t>
    </r>
  </si>
  <si>
    <t>Отделочные работы: оштукатуривание жидким стеклом и строительным клеем "Элерон" внутренних поверхностей резервуаров.</t>
  </si>
  <si>
    <r>
      <t>Мероприятие 1.3</t>
    </r>
    <r>
      <rPr>
        <sz val="11"/>
        <rFont val="Arial Unicode MS"/>
        <family val="2"/>
      </rPr>
      <t xml:space="preserve"> Монтажные работы: монтаж систем отопления и барбатации </t>
    </r>
  </si>
  <si>
    <r>
      <t>Мероприятие 1.4</t>
    </r>
    <r>
      <rPr>
        <sz val="11"/>
        <rFont val="Arial Unicode MS"/>
        <family val="2"/>
      </rPr>
      <t xml:space="preserve"> Испытательно-наладочные работы:</t>
    </r>
  </si>
  <si>
    <r>
      <t xml:space="preserve">Задача 2: </t>
    </r>
    <r>
      <rPr>
        <sz val="11"/>
        <rFont val="Arial Unicode MS"/>
        <family val="2"/>
      </rPr>
      <t xml:space="preserve"> Закупка, монтаж и пуско-наладка электрогенератора на газовом топливе. </t>
    </r>
  </si>
  <si>
    <r>
      <t>Мероприятие 2.1</t>
    </r>
    <r>
      <rPr>
        <b/>
        <sz val="11"/>
        <rFont val="Arial Unicode MS"/>
        <family val="2"/>
      </rPr>
      <t xml:space="preserve">  </t>
    </r>
    <r>
      <rPr>
        <sz val="11"/>
        <rFont val="Arial Unicode MS"/>
        <family val="2"/>
      </rPr>
      <t>Распаковка и монтаж электрогенератора.</t>
    </r>
  </si>
  <si>
    <t>электрогенератор мощностьб 15 кВт</t>
  </si>
  <si>
    <r>
      <t>Мероприятие 2.2</t>
    </r>
    <r>
      <rPr>
        <sz val="11"/>
        <rFont val="Arial Unicode MS"/>
        <family val="2"/>
      </rPr>
      <t xml:space="preserve"> Проведение пуско-наладочных работ по электрогенератору. </t>
    </r>
  </si>
  <si>
    <t>Изготовление и монтаж фильтра сероводорода.</t>
  </si>
  <si>
    <t xml:space="preserve">монтаж газгольдера </t>
  </si>
  <si>
    <t>монтаж контура заземления с молниеотводом</t>
  </si>
  <si>
    <t>Наем 6 рабочих для непрерывной заливки бетона, с обеспечением вибрации при заливке для придания прочности бетону. Ответственный Еров М.</t>
  </si>
  <si>
    <t>Ответственный Еров М.</t>
  </si>
  <si>
    <t>труба  Ø100</t>
  </si>
  <si>
    <t>труба       Ø76</t>
  </si>
  <si>
    <r>
      <t>Машина арендуется для передвижения во время проекта ответственного исполнителя и заявителя по району. Ф.х. от ССГ находится на расстоянии</t>
    </r>
    <r>
      <rPr>
        <sz val="11"/>
        <color indexed="10"/>
        <rFont val="Arial Unicode MS"/>
        <family val="2"/>
      </rPr>
      <t xml:space="preserve"> </t>
    </r>
    <r>
      <rPr>
        <sz val="11"/>
        <rFont val="Arial Unicode MS"/>
        <family val="2"/>
      </rPr>
      <t>1,7 км.</t>
    </r>
  </si>
  <si>
    <t>На случай инфляции цен на услуги и материалы.</t>
  </si>
  <si>
    <t>Для системы отопления реактора.</t>
  </si>
  <si>
    <t>Для перекрывания загрузочно-выгрузочных труб.</t>
  </si>
  <si>
    <t>монтаж компрессора</t>
  </si>
  <si>
    <t>Для системы газоподготовки, соединений влагоотделителя, фильтра сероводорода и наружных монтажно-обвязочных работ.</t>
  </si>
  <si>
    <t>Для трубопровода загрузки-выгрузки и обратной воды.</t>
  </si>
  <si>
    <t>Для предохранения реактора от превышения давления</t>
  </si>
  <si>
    <r>
      <t>Для</t>
    </r>
    <r>
      <rPr>
        <sz val="11"/>
        <color indexed="8"/>
        <rFont val="Arial Unicode MS"/>
        <family val="2"/>
      </rPr>
      <t xml:space="preserve"> предохранения газгольдера от превышения давления</t>
    </r>
  </si>
  <si>
    <t>Контроль давления газгольдера</t>
  </si>
  <si>
    <t>Контроль давления реактора</t>
  </si>
  <si>
    <r>
      <t>термометр ЭКТ-160 на 100</t>
    </r>
    <r>
      <rPr>
        <sz val="11"/>
        <rFont val="Calibri"/>
        <family val="2"/>
      </rPr>
      <t>°</t>
    </r>
    <r>
      <rPr>
        <sz val="9.9"/>
        <rFont val="Arial Unicode MS"/>
        <family val="2"/>
      </rPr>
      <t>С</t>
    </r>
  </si>
  <si>
    <t>Контроль температуры системы отопления</t>
  </si>
  <si>
    <t xml:space="preserve">горелки ИФК излучения "Звездочка" (с автоматикой) </t>
  </si>
  <si>
    <t xml:space="preserve">две горелки из 5-ти будут использоваться для обогрева теплицы, две для помещения фермы и телятника и одна для водонагревательного котла. </t>
  </si>
  <si>
    <t>Для уплотнения межрезбовых соединений.</t>
  </si>
  <si>
    <r>
      <t xml:space="preserve">прут </t>
    </r>
    <r>
      <rPr>
        <sz val="12"/>
        <rFont val="Calibri"/>
        <family val="2"/>
      </rPr>
      <t xml:space="preserve">Ø25 </t>
    </r>
  </si>
  <si>
    <t xml:space="preserve">  м</t>
  </si>
  <si>
    <t xml:space="preserve">   м</t>
  </si>
  <si>
    <t>м</t>
  </si>
  <si>
    <t>Изготовление молниеотвода</t>
  </si>
  <si>
    <t>Материалы необходимые для изготовления молниеотвода. Ответственность за изготовление - ЧП "Qobiljon-Melinisa".</t>
  </si>
  <si>
    <t>Материалы необходимые для монтажа контура заземления с молниеотводом. Ответственность за выполнение - ЧП "Qobiljon-Melinisa".</t>
  </si>
  <si>
    <t xml:space="preserve"> Наем 2 рабочих для покрасочных работ. Ответственный Еров М.</t>
  </si>
  <si>
    <t>Софинансирование</t>
  </si>
  <si>
    <t>малярная кисть</t>
  </si>
  <si>
    <t>шт</t>
  </si>
  <si>
    <t>Покраска газгольдера и трубопроводов</t>
  </si>
  <si>
    <t>Для доставки газгольдера на проектную территорию. Расстояние в одну сторону 120 км. Ответственный Еров М.</t>
  </si>
  <si>
    <t>Для погрузки газгольдера на грузовую машину. Ответственный Еров М.</t>
  </si>
  <si>
    <t>Газгольдер является частной собственностью. Есть предварительная договоренность. Газгольдер будет доставлен из поселка Нишан, Кашкадарьинской области. Ответственный Еров М.</t>
  </si>
  <si>
    <t xml:space="preserve">Доставка монтажного оборудования и оборудования газоподготовки из г. Шахрисабз на проектную территорию. Ответственный Еров М. </t>
  </si>
  <si>
    <t>Для изготовления прокладок крышки реактора, межфлянцевые задвижки. Ответственность за выполнение - ЧП "Qobiljon-Melinisa".</t>
  </si>
  <si>
    <t>Для монтажа и крепления крышки реактора. Ответственность за выполнение - ЧП "Qobiljon-Melinisa".</t>
  </si>
  <si>
    <t>Электросварочные работы. Ответственность за выполнение - ЧП "Qobiljon-Melinisa".</t>
  </si>
  <si>
    <t xml:space="preserve">Влагоотделитель будет самостоятельно изготовлен ИТР проекта. Ответственность за выполнение - ЧП "Qobiljon-Melinisa".   </t>
  </si>
  <si>
    <t xml:space="preserve">Фильтр сероводорода будет самостоятельно изготовлен ИТР проекта. Ответственность за выполнение - ЧП "Qobiljon-Melinisa".  </t>
  </si>
  <si>
    <t>Для перекачки полученного газа в газгольдер. Ответственность за выполнение - ЧП "Qobiljon-Melinisa".</t>
  </si>
  <si>
    <t>Монтажные работы. Ответственность за выполнение - ЧП "Qobiljon-Melinisa".</t>
  </si>
  <si>
    <r>
      <rPr>
        <b/>
        <u val="single"/>
        <sz val="10"/>
        <rFont val="Arial Cyr"/>
        <family val="0"/>
      </rPr>
      <t>4</t>
    </r>
    <r>
      <rPr>
        <sz val="10"/>
        <rFont val="Arial Cyr"/>
        <family val="0"/>
      </rPr>
      <t xml:space="preserve"> м. трубы будет использоваться для загрузки и выгрузки сырья, а остальные </t>
    </r>
    <r>
      <rPr>
        <b/>
        <u val="single"/>
        <sz val="10"/>
        <rFont val="Arial Cyr"/>
        <family val="0"/>
      </rPr>
      <t>11</t>
    </r>
    <r>
      <rPr>
        <sz val="10"/>
        <rFont val="Arial Cyr"/>
        <family val="0"/>
      </rPr>
      <t xml:space="preserve"> м. для загрузки и выгрузки отработанной воды после очистки обратно. Ответственность за выполнение - ЧП "Qobiljon-Melinisa". </t>
    </r>
  </si>
  <si>
    <t>Для изготовления системы отопления внутри реактора. Ответственность за выполнение - ЧП "Qobiljon-Melinisa".</t>
  </si>
  <si>
    <t>Для подвода газа от газгольдера к системе барбатации и на ГРП-25. Ответственность за выполнение - ЧП "Qobiljon-Melinisa".</t>
  </si>
  <si>
    <t>Для изготовления системы барбатации. Ответственность за выполнение - ЧП "Qobiljon-Melinisa".</t>
  </si>
  <si>
    <t xml:space="preserve">Из-за частных сбоев в электросети требуется  работа газосварки. Ответственность за выполнение - ЧП "Qobiljon-Melinisa". </t>
  </si>
  <si>
    <t>Работниками Инженерно-Технической ГруппыР будет изготовлен водонагревательный котел для системы отопления реактора. Ответственность за выполнение - ЧП "Qobiljon-Melinisa".</t>
  </si>
  <si>
    <t>Для того, чтобы внутренние поверхности были ровными, а главное гладкими, их необходимо сначала оштукатурить жидким стеклом, а затем отделать строительным клеем. Ответственность за выполнение - ЧП "Qobiljon-Melinisa".</t>
  </si>
  <si>
    <t>Для армирования бетона. Ответственность за выполнение - ЧП "Qobiljon-Melinisa".</t>
  </si>
  <si>
    <t>Для изготовления опалубки. Ответственность за выполнение - ЧП "Qobiljon-Melinisa".</t>
  </si>
  <si>
    <t>Материалы необходимые для производства бетонных работ. Ответственность за выполнение - ЧП "Qobiljon-Melinisa".</t>
  </si>
  <si>
    <t>Есть предложение из Китая, провинции Гуанджоу. Shengli Oilfield Shengli Power Machinerry Group Dongying ·Shandong· China Tel &amp; Fax: 0086-546-8771005 http://www.slpmg.com/ Email: sdjtbwq@gmail.com Manager:baiweiqiang</t>
  </si>
  <si>
    <t>Для проведения электросварочных работ.</t>
  </si>
  <si>
    <r>
      <t>Специалисты ЧП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Arial"/>
        <family val="2"/>
      </rPr>
      <t>«</t>
    </r>
    <r>
      <rPr>
        <sz val="11"/>
        <color indexed="8"/>
        <rFont val="Arial Unicode MS"/>
        <family val="2"/>
      </rPr>
      <t>Qobiljon-Melinisa</t>
    </r>
    <r>
      <rPr>
        <sz val="11"/>
        <color indexed="8"/>
        <rFont val="Arial"/>
        <family val="2"/>
      </rPr>
      <t>»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Arial"/>
        <family val="2"/>
      </rPr>
      <t>согласно</t>
    </r>
    <r>
      <rPr>
        <sz val="11"/>
        <color indexed="8"/>
        <rFont val="Arial Unicode MS"/>
        <family val="2"/>
      </rPr>
      <t xml:space="preserve"> Д</t>
    </r>
    <r>
      <rPr>
        <sz val="11"/>
        <color indexed="8"/>
        <rFont val="Arial"/>
        <family val="2"/>
      </rPr>
      <t>оговора</t>
    </r>
  </si>
  <si>
    <t>испытательно-наладочные работы</t>
  </si>
  <si>
    <t>Итого по задаче 1.</t>
  </si>
  <si>
    <t>Итого по задаче 2.</t>
  </si>
  <si>
    <t>Итого по задаче 3.</t>
  </si>
  <si>
    <t>Общий итог:</t>
  </si>
  <si>
    <t>Работа людей</t>
  </si>
  <si>
    <t xml:space="preserve"> Планировка территории площадью 66 кв.м. Рытье котлованов объемом 66 куб.м. Котлованы для реактора и резервуаров будут вырыты вручную, в течении 5 дней, 3-мя работника из числа жителей кишлака - вкладчиков в долю финансирования фермера. Эта работа также будет оценена как в клад в софинансирование. Ответственный Еров М.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</si>
</sst>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Unicode MS"/>
      <family val="2"/>
    </font>
    <font>
      <sz val="11"/>
      <name val="Arial Unicode MS"/>
      <family val="2"/>
    </font>
    <font>
      <sz val="11"/>
      <color indexed="10"/>
      <name val="Arial Unicode MS"/>
      <family val="2"/>
    </font>
    <font>
      <b/>
      <sz val="11"/>
      <name val="Arial Unicode MS"/>
      <family val="2"/>
    </font>
    <font>
      <vertAlign val="superscript"/>
      <sz val="11"/>
      <name val="Arial Unicode MS"/>
      <family val="2"/>
    </font>
    <font>
      <b/>
      <i/>
      <u val="single"/>
      <sz val="11"/>
      <name val="Arial Unicode MS"/>
      <family val="2"/>
    </font>
    <font>
      <i/>
      <sz val="11"/>
      <name val="Arial Unicode MS"/>
      <family val="2"/>
    </font>
    <font>
      <b/>
      <u val="single"/>
      <sz val="11"/>
      <name val="Arial Unicode MS"/>
      <family val="2"/>
    </font>
    <font>
      <b/>
      <sz val="11"/>
      <color indexed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Arial Rounded MT Bold"/>
      <family val="2"/>
    </font>
    <font>
      <b/>
      <u val="single"/>
      <sz val="10"/>
      <name val="Arial Cyr"/>
      <family val="0"/>
    </font>
    <font>
      <sz val="11"/>
      <color indexed="8"/>
      <name val="Arial Unicode MS"/>
      <family val="2"/>
    </font>
    <font>
      <sz val="11"/>
      <name val="Calibri"/>
      <family val="2"/>
    </font>
    <font>
      <sz val="9.9"/>
      <name val="Arial Unicode MS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 Unicode MS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7" fillId="35" borderId="16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justify"/>
    </xf>
    <xf numFmtId="0" fontId="13" fillId="33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top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wrapText="1"/>
    </xf>
    <xf numFmtId="0" fontId="0" fillId="38" borderId="11" xfId="0" applyFill="1" applyBorder="1" applyAlignment="1">
      <alignment horizontal="center" wrapText="1"/>
    </xf>
    <xf numFmtId="0" fontId="0" fillId="38" borderId="16" xfId="0" applyFill="1" applyBorder="1" applyAlignment="1">
      <alignment horizontal="center" wrapText="1"/>
    </xf>
    <xf numFmtId="0" fontId="11" fillId="39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90" zoomScaleNormal="90" zoomScalePageLayoutView="0" workbookViewId="0" topLeftCell="A1">
      <pane ySplit="5" topLeftCell="A106" activePane="bottomLeft" state="frozen"/>
      <selection pane="topLeft" activeCell="A1" sqref="A1"/>
      <selection pane="bottomLeft" activeCell="B114" sqref="B114:L114"/>
    </sheetView>
  </sheetViews>
  <sheetFormatPr defaultColWidth="9.00390625" defaultRowHeight="12.75"/>
  <cols>
    <col min="1" max="1" width="32.375" style="7" customWidth="1"/>
    <col min="2" max="2" width="21.875" style="7" customWidth="1"/>
    <col min="3" max="7" width="9.125" style="7" customWidth="1"/>
    <col min="8" max="8" width="10.375" style="7" customWidth="1"/>
    <col min="9" max="9" width="9.625" style="7" customWidth="1"/>
    <col min="10" max="10" width="9.875" style="7" customWidth="1"/>
    <col min="11" max="11" width="57.75390625" style="7" customWidth="1"/>
    <col min="12" max="16384" width="9.125" style="7" customWidth="1"/>
  </cols>
  <sheetData>
    <row r="1" ht="17.25" thickBot="1">
      <c r="M1" s="8"/>
    </row>
    <row r="2" spans="1:11" ht="17.25" thickBot="1">
      <c r="A2" s="130" t="s">
        <v>127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ht="17.25" thickBot="1">
      <c r="A3" s="1"/>
    </row>
    <row r="4" spans="1:11" ht="82.5">
      <c r="A4" s="133" t="s">
        <v>0</v>
      </c>
      <c r="B4" s="64" t="s">
        <v>1</v>
      </c>
      <c r="C4" s="133" t="s">
        <v>3</v>
      </c>
      <c r="D4" s="133" t="s">
        <v>4</v>
      </c>
      <c r="E4" s="64" t="s">
        <v>5</v>
      </c>
      <c r="F4" s="64" t="s">
        <v>203</v>
      </c>
      <c r="G4" s="64" t="s">
        <v>158</v>
      </c>
      <c r="H4" s="64" t="s">
        <v>7</v>
      </c>
      <c r="I4" s="64" t="s">
        <v>157</v>
      </c>
      <c r="J4" s="64" t="s">
        <v>8</v>
      </c>
      <c r="K4" s="133" t="s">
        <v>9</v>
      </c>
    </row>
    <row r="5" spans="1:11" ht="17.25" thickBot="1">
      <c r="A5" s="134"/>
      <c r="B5" s="65" t="s">
        <v>2</v>
      </c>
      <c r="C5" s="134"/>
      <c r="D5" s="134"/>
      <c r="E5" s="65" t="s">
        <v>6</v>
      </c>
      <c r="F5" s="65" t="s">
        <v>6</v>
      </c>
      <c r="G5" s="65" t="s">
        <v>6</v>
      </c>
      <c r="H5" s="65" t="s">
        <v>6</v>
      </c>
      <c r="I5" s="65" t="s">
        <v>6</v>
      </c>
      <c r="J5" s="65" t="s">
        <v>6</v>
      </c>
      <c r="K5" s="134"/>
    </row>
    <row r="6" spans="1:11" ht="19.5" customHeight="1" thickBot="1">
      <c r="A6" s="135" t="s">
        <v>128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116.25" thickBot="1">
      <c r="A7" s="112" t="s">
        <v>142</v>
      </c>
      <c r="B7" s="2" t="s">
        <v>236</v>
      </c>
      <c r="C7" s="3" t="s">
        <v>121</v>
      </c>
      <c r="D7" s="3">
        <v>15</v>
      </c>
      <c r="E7" s="3">
        <v>5</v>
      </c>
      <c r="F7" s="3"/>
      <c r="G7" s="3"/>
      <c r="H7" s="3"/>
      <c r="I7" s="3">
        <f>D7*E7</f>
        <v>75</v>
      </c>
      <c r="J7" s="3">
        <f>D7*E7</f>
        <v>75</v>
      </c>
      <c r="K7" s="2" t="s">
        <v>237</v>
      </c>
    </row>
    <row r="8" spans="1:11" ht="17.25" thickBot="1">
      <c r="A8" s="113"/>
      <c r="B8" s="55" t="s">
        <v>162</v>
      </c>
      <c r="C8" s="3" t="s">
        <v>69</v>
      </c>
      <c r="D8" s="3">
        <v>3</v>
      </c>
      <c r="E8" s="3">
        <v>6</v>
      </c>
      <c r="F8" s="3"/>
      <c r="G8" s="56"/>
      <c r="H8" s="56"/>
      <c r="I8" s="3">
        <f>D8*E8</f>
        <v>18</v>
      </c>
      <c r="J8" s="3">
        <f>D8*E8</f>
        <v>18</v>
      </c>
      <c r="K8" s="103" t="s">
        <v>176</v>
      </c>
    </row>
    <row r="9" spans="1:11" ht="17.25" thickBot="1">
      <c r="A9" s="114"/>
      <c r="B9" s="55" t="s">
        <v>163</v>
      </c>
      <c r="C9" s="3" t="s">
        <v>69</v>
      </c>
      <c r="D9" s="3">
        <v>3</v>
      </c>
      <c r="E9" s="3">
        <v>5</v>
      </c>
      <c r="F9" s="3"/>
      <c r="G9" s="56"/>
      <c r="H9" s="56"/>
      <c r="I9" s="3">
        <f>D9*E9</f>
        <v>15</v>
      </c>
      <c r="J9" s="3">
        <f>D9*E9</f>
        <v>15</v>
      </c>
      <c r="K9" s="107"/>
    </row>
    <row r="10" spans="1:11" ht="17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66.75" thickBot="1">
      <c r="A11" s="138" t="s">
        <v>164</v>
      </c>
      <c r="B11" s="2" t="s">
        <v>124</v>
      </c>
      <c r="C11" s="3" t="s">
        <v>130</v>
      </c>
      <c r="D11" s="3">
        <v>54</v>
      </c>
      <c r="E11" s="4">
        <v>20</v>
      </c>
      <c r="F11" s="4"/>
      <c r="G11" s="4"/>
      <c r="H11" s="4"/>
      <c r="I11" s="12">
        <f>D11*E11</f>
        <v>1080</v>
      </c>
      <c r="J11" s="4">
        <f>D11*E11</f>
        <v>1080</v>
      </c>
      <c r="K11" s="2" t="s">
        <v>175</v>
      </c>
    </row>
    <row r="12" spans="1:11" ht="17.25" thickBot="1">
      <c r="A12" s="104"/>
      <c r="B12" s="3" t="s">
        <v>12</v>
      </c>
      <c r="C12" s="3" t="s">
        <v>18</v>
      </c>
      <c r="D12" s="3">
        <v>15</v>
      </c>
      <c r="E12" s="3">
        <v>122.04</v>
      </c>
      <c r="F12" s="3"/>
      <c r="G12" s="3"/>
      <c r="H12" s="3">
        <f>D12*E12</f>
        <v>1830.6000000000001</v>
      </c>
      <c r="I12" s="3"/>
      <c r="J12" s="3">
        <f aca="true" t="shared" si="0" ref="J12:J19">D12*E12</f>
        <v>1830.6000000000001</v>
      </c>
      <c r="K12" s="103" t="s">
        <v>227</v>
      </c>
    </row>
    <row r="13" spans="1:11" ht="18.75" thickBot="1">
      <c r="A13" s="104"/>
      <c r="B13" s="3" t="s">
        <v>13</v>
      </c>
      <c r="C13" s="12" t="s">
        <v>129</v>
      </c>
      <c r="D13" s="3">
        <v>17</v>
      </c>
      <c r="E13" s="3">
        <v>24.48</v>
      </c>
      <c r="F13" s="3"/>
      <c r="G13" s="3"/>
      <c r="H13" s="3"/>
      <c r="I13" s="3">
        <f aca="true" t="shared" si="1" ref="I13:I18">D13*E13</f>
        <v>416.16</v>
      </c>
      <c r="J13" s="3">
        <f t="shared" si="0"/>
        <v>416.16</v>
      </c>
      <c r="K13" s="104"/>
    </row>
    <row r="14" spans="1:11" ht="18.75" thickBot="1">
      <c r="A14" s="104"/>
      <c r="B14" s="3" t="s">
        <v>14</v>
      </c>
      <c r="C14" s="11" t="s">
        <v>129</v>
      </c>
      <c r="D14" s="3">
        <v>17</v>
      </c>
      <c r="E14" s="3">
        <v>24.48</v>
      </c>
      <c r="F14" s="3"/>
      <c r="G14" s="3"/>
      <c r="H14" s="3"/>
      <c r="I14" s="3">
        <f t="shared" si="1"/>
        <v>416.16</v>
      </c>
      <c r="J14" s="11">
        <f t="shared" si="0"/>
        <v>416.16</v>
      </c>
      <c r="K14" s="105"/>
    </row>
    <row r="15" spans="1:11" ht="33.75" thickBot="1">
      <c r="A15" s="104"/>
      <c r="B15" s="3" t="s">
        <v>15</v>
      </c>
      <c r="C15" s="3" t="s">
        <v>129</v>
      </c>
      <c r="D15" s="3">
        <v>2</v>
      </c>
      <c r="E15" s="3">
        <v>396</v>
      </c>
      <c r="F15" s="3"/>
      <c r="G15" s="3"/>
      <c r="H15" s="3"/>
      <c r="I15" s="3">
        <f t="shared" si="1"/>
        <v>792</v>
      </c>
      <c r="J15" s="3">
        <f t="shared" si="0"/>
        <v>792</v>
      </c>
      <c r="K15" s="106" t="s">
        <v>226</v>
      </c>
    </row>
    <row r="16" spans="1:11" ht="17.25" thickBot="1">
      <c r="A16" s="104"/>
      <c r="B16" s="3" t="s">
        <v>16</v>
      </c>
      <c r="C16" s="3" t="s">
        <v>19</v>
      </c>
      <c r="D16" s="3">
        <v>4</v>
      </c>
      <c r="E16" s="3">
        <v>2.4</v>
      </c>
      <c r="F16" s="3"/>
      <c r="G16" s="3"/>
      <c r="H16" s="3"/>
      <c r="I16" s="3">
        <f t="shared" si="1"/>
        <v>9.6</v>
      </c>
      <c r="J16" s="3">
        <f t="shared" si="0"/>
        <v>9.6</v>
      </c>
      <c r="K16" s="106"/>
    </row>
    <row r="17" spans="1:11" ht="17.25" thickBot="1">
      <c r="A17" s="104"/>
      <c r="B17" s="3" t="s">
        <v>143</v>
      </c>
      <c r="C17" s="3" t="s">
        <v>20</v>
      </c>
      <c r="D17" s="11">
        <v>160</v>
      </c>
      <c r="E17" s="11">
        <v>1.39</v>
      </c>
      <c r="F17" s="11"/>
      <c r="G17" s="11"/>
      <c r="H17" s="11"/>
      <c r="I17" s="11">
        <f t="shared" si="1"/>
        <v>222.39999999999998</v>
      </c>
      <c r="J17" s="11">
        <f t="shared" si="0"/>
        <v>222.39999999999998</v>
      </c>
      <c r="K17" s="103" t="s">
        <v>225</v>
      </c>
    </row>
    <row r="18" spans="1:11" ht="17.25" thickBot="1">
      <c r="A18" s="104"/>
      <c r="B18" s="3" t="s">
        <v>17</v>
      </c>
      <c r="C18" s="3" t="s">
        <v>20</v>
      </c>
      <c r="D18" s="3">
        <v>160</v>
      </c>
      <c r="E18" s="3">
        <v>0.96</v>
      </c>
      <c r="F18" s="3"/>
      <c r="G18" s="3"/>
      <c r="H18" s="3"/>
      <c r="I18" s="3">
        <f t="shared" si="1"/>
        <v>153.6</v>
      </c>
      <c r="J18" s="3">
        <f t="shared" si="0"/>
        <v>153.6</v>
      </c>
      <c r="K18" s="107"/>
    </row>
    <row r="19" spans="1:11" ht="66.75" thickBot="1">
      <c r="A19" s="105"/>
      <c r="B19" s="3" t="s">
        <v>123</v>
      </c>
      <c r="C19" s="11" t="s">
        <v>21</v>
      </c>
      <c r="D19" s="3">
        <v>17</v>
      </c>
      <c r="E19" s="21">
        <v>41</v>
      </c>
      <c r="F19" s="21"/>
      <c r="G19" s="21"/>
      <c r="H19" s="21">
        <f>D19*E19</f>
        <v>697</v>
      </c>
      <c r="I19" s="21" t="s">
        <v>10</v>
      </c>
      <c r="J19" s="21">
        <f t="shared" si="0"/>
        <v>697</v>
      </c>
      <c r="K19" s="3" t="s">
        <v>144</v>
      </c>
    </row>
    <row r="20" spans="1:11" ht="17.25" thickBot="1">
      <c r="A20" s="103" t="s">
        <v>165</v>
      </c>
      <c r="B20" s="3" t="s">
        <v>22</v>
      </c>
      <c r="C20" s="3" t="s">
        <v>24</v>
      </c>
      <c r="D20" s="3">
        <v>100</v>
      </c>
      <c r="E20" s="3">
        <v>2.04</v>
      </c>
      <c r="F20" s="3"/>
      <c r="G20" s="3"/>
      <c r="H20" s="3"/>
      <c r="I20" s="3">
        <f>D20*E20</f>
        <v>204</v>
      </c>
      <c r="J20" s="3">
        <f>D20*E20</f>
        <v>204</v>
      </c>
      <c r="K20" s="106" t="s">
        <v>224</v>
      </c>
    </row>
    <row r="21" spans="1:11" ht="43.5" customHeight="1" thickBot="1">
      <c r="A21" s="106"/>
      <c r="B21" s="3" t="s">
        <v>71</v>
      </c>
      <c r="C21" s="20" t="s">
        <v>58</v>
      </c>
      <c r="D21" s="3">
        <v>30</v>
      </c>
      <c r="E21" s="3">
        <v>0.3</v>
      </c>
      <c r="F21" s="3"/>
      <c r="G21" s="3"/>
      <c r="H21" s="3"/>
      <c r="I21" s="3">
        <f>D21*E21</f>
        <v>9</v>
      </c>
      <c r="J21" s="3">
        <f>D21*E21</f>
        <v>9</v>
      </c>
      <c r="K21" s="106"/>
    </row>
    <row r="22" spans="1:11" ht="30" customHeight="1" thickBot="1">
      <c r="A22" s="107"/>
      <c r="B22" s="11" t="s">
        <v>23</v>
      </c>
      <c r="C22" s="11" t="s">
        <v>131</v>
      </c>
      <c r="D22" s="3">
        <v>112</v>
      </c>
      <c r="E22" s="3">
        <v>0.5</v>
      </c>
      <c r="F22" s="21"/>
      <c r="G22" s="21"/>
      <c r="H22" s="21"/>
      <c r="I22" s="3">
        <f>D22*E22</f>
        <v>56</v>
      </c>
      <c r="J22" s="3">
        <f>D22*E22</f>
        <v>56</v>
      </c>
      <c r="K22" s="105"/>
    </row>
    <row r="23" spans="1:11" ht="18.75" thickBot="1">
      <c r="A23" s="22"/>
      <c r="B23" s="14"/>
      <c r="C23" s="23"/>
      <c r="D23" s="19"/>
      <c r="E23" s="19"/>
      <c r="F23" s="19"/>
      <c r="G23" s="19"/>
      <c r="H23" s="19"/>
      <c r="I23" s="19"/>
      <c r="J23" s="19"/>
      <c r="K23" s="14"/>
    </row>
    <row r="24" spans="1:11" ht="50.25" customHeight="1" thickBot="1">
      <c r="A24" s="112" t="s">
        <v>166</v>
      </c>
      <c r="B24" s="3" t="s">
        <v>141</v>
      </c>
      <c r="C24" s="3" t="s">
        <v>28</v>
      </c>
      <c r="D24" s="54">
        <v>0.7</v>
      </c>
      <c r="E24" s="54">
        <v>10</v>
      </c>
      <c r="F24" s="54"/>
      <c r="G24" s="54"/>
      <c r="H24" s="17"/>
      <c r="I24" s="3">
        <f>D24*E24</f>
        <v>7</v>
      </c>
      <c r="J24" s="54">
        <f aca="true" t="shared" si="2" ref="J24:J31">D24*E24</f>
        <v>7</v>
      </c>
      <c r="K24" s="71" t="s">
        <v>223</v>
      </c>
    </row>
    <row r="25" spans="1:11" ht="17.25" customHeight="1" thickBot="1">
      <c r="A25" s="113"/>
      <c r="B25" s="3" t="s">
        <v>145</v>
      </c>
      <c r="C25" s="3" t="s">
        <v>146</v>
      </c>
      <c r="D25" s="54">
        <v>10</v>
      </c>
      <c r="E25" s="66">
        <v>1.66</v>
      </c>
      <c r="F25" s="66"/>
      <c r="G25" s="66"/>
      <c r="H25" s="67"/>
      <c r="I25" s="68">
        <f>D25*E25</f>
        <v>16.599999999999998</v>
      </c>
      <c r="J25" s="66">
        <f t="shared" si="2"/>
        <v>16.599999999999998</v>
      </c>
      <c r="K25" s="109" t="s">
        <v>222</v>
      </c>
    </row>
    <row r="26" spans="1:11" ht="15" customHeight="1" thickBot="1">
      <c r="A26" s="113"/>
      <c r="B26" s="3" t="s">
        <v>147</v>
      </c>
      <c r="C26" s="3" t="s">
        <v>148</v>
      </c>
      <c r="D26" s="54">
        <v>3</v>
      </c>
      <c r="E26" s="66">
        <v>66.66</v>
      </c>
      <c r="F26" s="66"/>
      <c r="G26" s="66"/>
      <c r="H26" s="67"/>
      <c r="I26" s="69">
        <f>D26*E26</f>
        <v>199.98</v>
      </c>
      <c r="J26" s="66">
        <f t="shared" si="2"/>
        <v>199.98</v>
      </c>
      <c r="K26" s="110"/>
    </row>
    <row r="27" spans="1:11" ht="67.5" customHeight="1" thickBot="1">
      <c r="A27" s="113"/>
      <c r="B27" s="3" t="s">
        <v>192</v>
      </c>
      <c r="C27" s="3" t="s">
        <v>69</v>
      </c>
      <c r="D27" s="54">
        <v>5</v>
      </c>
      <c r="E27" s="54">
        <v>120</v>
      </c>
      <c r="F27" s="54"/>
      <c r="G27" s="54"/>
      <c r="H27" s="17"/>
      <c r="I27" s="3">
        <f>D27*E27</f>
        <v>600</v>
      </c>
      <c r="J27" s="54">
        <f t="shared" si="2"/>
        <v>600</v>
      </c>
      <c r="K27" s="70" t="s">
        <v>193</v>
      </c>
    </row>
    <row r="28" spans="1:11" ht="57.75" customHeight="1" thickBot="1">
      <c r="A28" s="113"/>
      <c r="B28" s="3" t="s">
        <v>177</v>
      </c>
      <c r="C28" s="3" t="s">
        <v>28</v>
      </c>
      <c r="D28" s="3">
        <v>15</v>
      </c>
      <c r="E28" s="3">
        <v>32.4</v>
      </c>
      <c r="F28" s="3"/>
      <c r="G28" s="3"/>
      <c r="H28" s="3"/>
      <c r="I28" s="11">
        <f aca="true" t="shared" si="3" ref="I28:I35">D28*E28</f>
        <v>486</v>
      </c>
      <c r="J28" s="3">
        <f t="shared" si="2"/>
        <v>486</v>
      </c>
      <c r="K28" s="63" t="s">
        <v>218</v>
      </c>
    </row>
    <row r="29" spans="1:11" ht="26.25" thickBot="1">
      <c r="A29" s="113"/>
      <c r="B29" s="3" t="s">
        <v>178</v>
      </c>
      <c r="C29" s="3" t="s">
        <v>28</v>
      </c>
      <c r="D29" s="3">
        <v>85</v>
      </c>
      <c r="E29" s="3">
        <v>18</v>
      </c>
      <c r="F29" s="5"/>
      <c r="G29" s="5"/>
      <c r="H29" s="5"/>
      <c r="I29" s="3">
        <f t="shared" si="3"/>
        <v>1530</v>
      </c>
      <c r="J29" s="3">
        <f t="shared" si="2"/>
        <v>1530</v>
      </c>
      <c r="K29" s="75" t="s">
        <v>219</v>
      </c>
    </row>
    <row r="30" spans="1:11" ht="39" thickBot="1">
      <c r="A30" s="113"/>
      <c r="B30" s="3" t="s">
        <v>149</v>
      </c>
      <c r="C30" s="3" t="s">
        <v>28</v>
      </c>
      <c r="D30" s="3">
        <v>50</v>
      </c>
      <c r="E30" s="3">
        <v>5.76</v>
      </c>
      <c r="F30" s="3"/>
      <c r="G30" s="3"/>
      <c r="H30" s="3"/>
      <c r="I30" s="3">
        <f t="shared" si="3"/>
        <v>288</v>
      </c>
      <c r="J30" s="3">
        <f t="shared" si="2"/>
        <v>288</v>
      </c>
      <c r="K30" s="63" t="s">
        <v>220</v>
      </c>
    </row>
    <row r="31" spans="1:11" ht="43.5" thickBot="1">
      <c r="A31" s="113"/>
      <c r="B31" s="3" t="s">
        <v>70</v>
      </c>
      <c r="C31" s="3" t="s">
        <v>51</v>
      </c>
      <c r="D31" s="3">
        <v>20</v>
      </c>
      <c r="E31" s="3">
        <v>0.33</v>
      </c>
      <c r="F31" s="5"/>
      <c r="G31" s="5"/>
      <c r="H31" s="5"/>
      <c r="I31" s="3">
        <f t="shared" si="3"/>
        <v>6.6000000000000005</v>
      </c>
      <c r="J31" s="3">
        <f t="shared" si="2"/>
        <v>6.6000000000000005</v>
      </c>
      <c r="K31" s="79" t="s">
        <v>221</v>
      </c>
    </row>
    <row r="32" spans="1:11" ht="39" thickBot="1">
      <c r="A32" s="113"/>
      <c r="B32" s="3" t="s">
        <v>150</v>
      </c>
      <c r="C32" s="3" t="s">
        <v>29</v>
      </c>
      <c r="D32" s="3">
        <v>10</v>
      </c>
      <c r="E32" s="3">
        <v>4.08</v>
      </c>
      <c r="F32" s="3"/>
      <c r="G32" s="3"/>
      <c r="H32" s="3"/>
      <c r="I32" s="3">
        <f t="shared" si="3"/>
        <v>40.8</v>
      </c>
      <c r="J32" s="3">
        <f aca="true" t="shared" si="4" ref="J32:J74">D32*E32</f>
        <v>40.8</v>
      </c>
      <c r="K32" s="75" t="s">
        <v>184</v>
      </c>
    </row>
    <row r="33" spans="1:11" ht="17.25" thickBot="1">
      <c r="A33" s="113"/>
      <c r="B33" s="3" t="s">
        <v>25</v>
      </c>
      <c r="C33" s="3" t="s">
        <v>30</v>
      </c>
      <c r="D33" s="3">
        <v>3</v>
      </c>
      <c r="E33" s="3">
        <v>30</v>
      </c>
      <c r="F33" s="5"/>
      <c r="G33" s="5"/>
      <c r="H33" s="5"/>
      <c r="I33" s="3">
        <f t="shared" si="3"/>
        <v>90</v>
      </c>
      <c r="J33" s="3">
        <f t="shared" si="4"/>
        <v>90</v>
      </c>
      <c r="K33" s="63" t="s">
        <v>185</v>
      </c>
    </row>
    <row r="34" spans="1:11" ht="17.25" thickBot="1">
      <c r="A34" s="113"/>
      <c r="B34" s="3" t="s">
        <v>26</v>
      </c>
      <c r="C34" s="5" t="s">
        <v>30</v>
      </c>
      <c r="D34" s="3">
        <v>5</v>
      </c>
      <c r="E34" s="3">
        <v>14.4</v>
      </c>
      <c r="F34" s="3"/>
      <c r="G34" s="3"/>
      <c r="H34" s="3"/>
      <c r="I34" s="3">
        <f t="shared" si="3"/>
        <v>72</v>
      </c>
      <c r="J34" s="3">
        <f t="shared" si="4"/>
        <v>72</v>
      </c>
      <c r="K34" s="76" t="s">
        <v>181</v>
      </c>
    </row>
    <row r="35" spans="1:11" ht="17.25" thickBot="1">
      <c r="A35" s="114"/>
      <c r="B35" s="3" t="s">
        <v>27</v>
      </c>
      <c r="C35" s="3" t="s">
        <v>31</v>
      </c>
      <c r="D35" s="4">
        <v>1</v>
      </c>
      <c r="E35" s="4">
        <v>51</v>
      </c>
      <c r="F35" s="4"/>
      <c r="G35" s="4"/>
      <c r="H35" s="12"/>
      <c r="I35" s="4">
        <f t="shared" si="3"/>
        <v>51</v>
      </c>
      <c r="J35" s="4">
        <f t="shared" si="4"/>
        <v>51</v>
      </c>
      <c r="K35" s="74" t="s">
        <v>182</v>
      </c>
    </row>
    <row r="36" spans="1:11" ht="61.5" customHeight="1" thickBot="1">
      <c r="A36" s="103" t="s">
        <v>89</v>
      </c>
      <c r="B36" s="3" t="s">
        <v>72</v>
      </c>
      <c r="C36" s="3" t="s">
        <v>31</v>
      </c>
      <c r="D36" s="21">
        <v>1</v>
      </c>
      <c r="E36" s="21">
        <v>233.33</v>
      </c>
      <c r="F36" s="21"/>
      <c r="G36" s="21"/>
      <c r="H36" s="21">
        <f>D36*E36</f>
        <v>233.33</v>
      </c>
      <c r="I36" s="21"/>
      <c r="J36" s="21">
        <f t="shared" si="4"/>
        <v>233.33</v>
      </c>
      <c r="K36" s="21" t="s">
        <v>115</v>
      </c>
    </row>
    <row r="37" spans="1:11" ht="66" customHeight="1" thickBot="1">
      <c r="A37" s="108"/>
      <c r="B37" s="3" t="s">
        <v>74</v>
      </c>
      <c r="C37" s="3" t="s">
        <v>69</v>
      </c>
      <c r="D37" s="21">
        <v>1</v>
      </c>
      <c r="E37" s="21">
        <v>11.33</v>
      </c>
      <c r="F37" s="21"/>
      <c r="G37" s="21"/>
      <c r="H37" s="3">
        <f>D37*E37</f>
        <v>11.33</v>
      </c>
      <c r="I37" s="21"/>
      <c r="J37" s="21">
        <f t="shared" si="4"/>
        <v>11.33</v>
      </c>
      <c r="K37" s="2" t="s">
        <v>186</v>
      </c>
    </row>
    <row r="38" spans="1:11" ht="69.75" customHeight="1" thickBot="1">
      <c r="A38" s="108"/>
      <c r="B38" s="3" t="s">
        <v>73</v>
      </c>
      <c r="C38" s="3" t="s">
        <v>69</v>
      </c>
      <c r="D38" s="21">
        <v>1</v>
      </c>
      <c r="E38" s="21">
        <v>11.33</v>
      </c>
      <c r="F38" s="21"/>
      <c r="G38" s="21"/>
      <c r="H38" s="3">
        <f>D38*E38</f>
        <v>11.33</v>
      </c>
      <c r="I38" s="21"/>
      <c r="J38" s="21">
        <f t="shared" si="4"/>
        <v>11.33</v>
      </c>
      <c r="K38" s="77" t="s">
        <v>187</v>
      </c>
    </row>
    <row r="39" spans="1:11" ht="21" customHeight="1" thickBot="1">
      <c r="A39" s="108"/>
      <c r="B39" s="26" t="s">
        <v>87</v>
      </c>
      <c r="C39" s="3" t="s">
        <v>40</v>
      </c>
      <c r="D39" s="3">
        <v>8</v>
      </c>
      <c r="E39" s="3">
        <v>4.8</v>
      </c>
      <c r="F39" s="3"/>
      <c r="G39" s="3"/>
      <c r="H39" s="27"/>
      <c r="I39" s="3">
        <f>D39*E39</f>
        <v>38.4</v>
      </c>
      <c r="J39" s="3">
        <f t="shared" si="4"/>
        <v>38.4</v>
      </c>
      <c r="K39" s="103" t="s">
        <v>217</v>
      </c>
    </row>
    <row r="40" spans="1:11" ht="17.25" thickBot="1">
      <c r="A40" s="108"/>
      <c r="B40" s="26" t="s">
        <v>88</v>
      </c>
      <c r="C40" s="3" t="s">
        <v>30</v>
      </c>
      <c r="D40" s="3">
        <v>12</v>
      </c>
      <c r="E40" s="3">
        <v>4.8</v>
      </c>
      <c r="F40" s="3"/>
      <c r="G40" s="3"/>
      <c r="H40" s="27"/>
      <c r="I40" s="3">
        <f>D40*E40</f>
        <v>57.599999999999994</v>
      </c>
      <c r="J40" s="3">
        <f t="shared" si="4"/>
        <v>57.599999999999994</v>
      </c>
      <c r="K40" s="106"/>
    </row>
    <row r="41" spans="1:11" ht="17.25" thickBot="1">
      <c r="A41" s="108"/>
      <c r="B41" s="26" t="s">
        <v>32</v>
      </c>
      <c r="C41" s="3" t="s">
        <v>41</v>
      </c>
      <c r="D41" s="3">
        <v>8</v>
      </c>
      <c r="E41" s="3">
        <v>2.88</v>
      </c>
      <c r="F41" s="3"/>
      <c r="G41" s="3"/>
      <c r="H41" s="27"/>
      <c r="I41" s="3">
        <f>D41*E41</f>
        <v>23.04</v>
      </c>
      <c r="J41" s="3">
        <f t="shared" si="4"/>
        <v>23.04</v>
      </c>
      <c r="K41" s="106"/>
    </row>
    <row r="42" spans="1:11" ht="17.25" thickBot="1">
      <c r="A42" s="108"/>
      <c r="B42" s="26" t="s">
        <v>33</v>
      </c>
      <c r="C42" s="3" t="s">
        <v>41</v>
      </c>
      <c r="D42" s="3">
        <v>12</v>
      </c>
      <c r="E42" s="3">
        <v>2.88</v>
      </c>
      <c r="F42" s="3"/>
      <c r="G42" s="3"/>
      <c r="H42" s="27"/>
      <c r="I42" s="3">
        <f>D42*E42</f>
        <v>34.56</v>
      </c>
      <c r="J42" s="3">
        <f t="shared" si="4"/>
        <v>34.56</v>
      </c>
      <c r="K42" s="107"/>
    </row>
    <row r="43" spans="1:11" ht="35.25" thickBot="1">
      <c r="A43" s="108"/>
      <c r="B43" s="3" t="s">
        <v>132</v>
      </c>
      <c r="C43" s="3" t="s">
        <v>69</v>
      </c>
      <c r="D43" s="3">
        <v>2</v>
      </c>
      <c r="E43" s="3">
        <v>12</v>
      </c>
      <c r="F43" s="3"/>
      <c r="G43" s="3"/>
      <c r="H43" s="3"/>
      <c r="I43" s="3">
        <f aca="true" t="shared" si="5" ref="I43:I53">D43*E43</f>
        <v>24</v>
      </c>
      <c r="J43" s="3">
        <f>D43*E43</f>
        <v>24</v>
      </c>
      <c r="K43" s="5" t="s">
        <v>188</v>
      </c>
    </row>
    <row r="44" spans="1:11" ht="35.25" thickBot="1">
      <c r="A44" s="108"/>
      <c r="B44" s="26" t="s">
        <v>133</v>
      </c>
      <c r="C44" s="3" t="s">
        <v>30</v>
      </c>
      <c r="D44" s="3">
        <v>1</v>
      </c>
      <c r="E44" s="3">
        <v>12</v>
      </c>
      <c r="F44" s="3"/>
      <c r="G44" s="3"/>
      <c r="H44" s="27"/>
      <c r="I44" s="3">
        <f t="shared" si="5"/>
        <v>12</v>
      </c>
      <c r="J44" s="3">
        <f t="shared" si="4"/>
        <v>12</v>
      </c>
      <c r="K44" s="3" t="s">
        <v>189</v>
      </c>
    </row>
    <row r="45" spans="1:11" ht="33.75" thickBot="1">
      <c r="A45" s="108"/>
      <c r="B45" s="3" t="s">
        <v>190</v>
      </c>
      <c r="C45" s="3" t="s">
        <v>30</v>
      </c>
      <c r="D45" s="3">
        <v>2</v>
      </c>
      <c r="E45" s="3">
        <v>31.2</v>
      </c>
      <c r="F45" s="3"/>
      <c r="G45" s="3"/>
      <c r="H45" s="27"/>
      <c r="I45" s="3">
        <f t="shared" si="5"/>
        <v>62.4</v>
      </c>
      <c r="J45" s="3">
        <f t="shared" si="4"/>
        <v>62.4</v>
      </c>
      <c r="K45" s="3" t="s">
        <v>191</v>
      </c>
    </row>
    <row r="46" spans="1:11" ht="50.25" thickBot="1">
      <c r="A46" s="3" t="s">
        <v>183</v>
      </c>
      <c r="B46" s="28" t="s">
        <v>34</v>
      </c>
      <c r="C46" s="3" t="s">
        <v>30</v>
      </c>
      <c r="D46" s="3">
        <v>1</v>
      </c>
      <c r="E46" s="3">
        <v>204</v>
      </c>
      <c r="F46" s="3"/>
      <c r="G46" s="3"/>
      <c r="H46" s="3">
        <f>D46*E46</f>
        <v>204</v>
      </c>
      <c r="I46" s="6"/>
      <c r="J46" s="3">
        <f>D46*E46</f>
        <v>204</v>
      </c>
      <c r="K46" s="3" t="s">
        <v>216</v>
      </c>
    </row>
    <row r="47" spans="1:11" ht="82.5" customHeight="1" thickBot="1">
      <c r="A47" s="103" t="s">
        <v>172</v>
      </c>
      <c r="B47" s="3" t="s">
        <v>114</v>
      </c>
      <c r="C47" s="3" t="s">
        <v>51</v>
      </c>
      <c r="D47" s="3">
        <v>6</v>
      </c>
      <c r="E47" s="3">
        <v>8</v>
      </c>
      <c r="F47" s="3"/>
      <c r="G47" s="3"/>
      <c r="H47" s="27"/>
      <c r="I47" s="3">
        <f>D47*E47</f>
        <v>48</v>
      </c>
      <c r="J47" s="3">
        <f t="shared" si="4"/>
        <v>48</v>
      </c>
      <c r="K47" s="3" t="s">
        <v>160</v>
      </c>
    </row>
    <row r="48" spans="1:11" ht="82.5" customHeight="1" thickBot="1">
      <c r="A48" s="111"/>
      <c r="B48" s="3" t="s">
        <v>159</v>
      </c>
      <c r="C48" s="3"/>
      <c r="D48" s="3">
        <v>1</v>
      </c>
      <c r="E48" s="3">
        <v>10</v>
      </c>
      <c r="F48" s="3"/>
      <c r="G48" s="3">
        <f>D48*E48</f>
        <v>10</v>
      </c>
      <c r="H48" s="27"/>
      <c r="I48" s="3"/>
      <c r="J48" s="3">
        <f t="shared" si="4"/>
        <v>10</v>
      </c>
      <c r="K48" s="3" t="s">
        <v>215</v>
      </c>
    </row>
    <row r="49" spans="1:11" ht="82.5" customHeight="1" thickBot="1">
      <c r="A49" s="12" t="s">
        <v>172</v>
      </c>
      <c r="B49" s="3" t="s">
        <v>159</v>
      </c>
      <c r="C49" s="3"/>
      <c r="D49" s="3">
        <v>1</v>
      </c>
      <c r="E49" s="3">
        <v>10</v>
      </c>
      <c r="F49" s="3"/>
      <c r="G49" s="3">
        <f>D49*E49</f>
        <v>10</v>
      </c>
      <c r="H49" s="27"/>
      <c r="I49" s="3"/>
      <c r="J49" s="3">
        <f t="shared" si="4"/>
        <v>10</v>
      </c>
      <c r="K49" s="5" t="s">
        <v>214</v>
      </c>
    </row>
    <row r="50" spans="1:11" ht="17.25" thickBot="1">
      <c r="A50" s="29"/>
      <c r="B50" s="3" t="s">
        <v>35</v>
      </c>
      <c r="C50" s="3" t="s">
        <v>30</v>
      </c>
      <c r="D50" s="3">
        <v>2</v>
      </c>
      <c r="E50" s="3">
        <v>0.84</v>
      </c>
      <c r="F50" s="3"/>
      <c r="G50" s="3"/>
      <c r="H50" s="3"/>
      <c r="I50" s="3">
        <f t="shared" si="5"/>
        <v>1.68</v>
      </c>
      <c r="J50" s="3">
        <f t="shared" si="4"/>
        <v>1.68</v>
      </c>
      <c r="K50" s="3" t="s">
        <v>194</v>
      </c>
    </row>
    <row r="51" spans="1:11" ht="99.75" thickBot="1">
      <c r="A51" s="3" t="s">
        <v>151</v>
      </c>
      <c r="B51" s="3"/>
      <c r="C51" s="9"/>
      <c r="D51" s="3"/>
      <c r="E51" s="3"/>
      <c r="F51" s="3">
        <v>2300</v>
      </c>
      <c r="G51" s="3"/>
      <c r="H51" s="9"/>
      <c r="I51" s="2"/>
      <c r="J51" s="2">
        <v>2300</v>
      </c>
      <c r="K51" s="3" t="s">
        <v>91</v>
      </c>
    </row>
    <row r="52" spans="1:11" ht="33.75" thickBot="1">
      <c r="A52" s="57"/>
      <c r="B52" s="3" t="s">
        <v>36</v>
      </c>
      <c r="C52" s="3" t="s">
        <v>43</v>
      </c>
      <c r="D52" s="3">
        <v>20</v>
      </c>
      <c r="E52" s="3">
        <v>21.6</v>
      </c>
      <c r="F52" s="3"/>
      <c r="G52" s="3"/>
      <c r="H52" s="3"/>
      <c r="I52" s="3">
        <f t="shared" si="5"/>
        <v>432</v>
      </c>
      <c r="J52" s="3">
        <f t="shared" si="4"/>
        <v>432</v>
      </c>
      <c r="K52" s="5" t="s">
        <v>213</v>
      </c>
    </row>
    <row r="53" spans="1:11" ht="50.25" thickBot="1">
      <c r="A53" s="29"/>
      <c r="B53" s="3" t="s">
        <v>37</v>
      </c>
      <c r="C53" s="3" t="s">
        <v>43</v>
      </c>
      <c r="D53" s="3">
        <v>1.2</v>
      </c>
      <c r="E53" s="3">
        <v>12.96</v>
      </c>
      <c r="F53" s="3"/>
      <c r="G53" s="3"/>
      <c r="H53" s="3"/>
      <c r="I53" s="3">
        <f t="shared" si="5"/>
        <v>15.552</v>
      </c>
      <c r="J53" s="3">
        <f>D53*E53</f>
        <v>15.552</v>
      </c>
      <c r="K53" s="3" t="s">
        <v>212</v>
      </c>
    </row>
    <row r="54" spans="1:11" ht="50.25" thickBot="1">
      <c r="A54" s="29"/>
      <c r="B54" s="3" t="s">
        <v>38</v>
      </c>
      <c r="C54" s="3" t="s">
        <v>134</v>
      </c>
      <c r="D54" s="3">
        <v>0.5</v>
      </c>
      <c r="E54" s="3">
        <v>3.24</v>
      </c>
      <c r="F54" s="3"/>
      <c r="G54" s="3"/>
      <c r="H54" s="3"/>
      <c r="I54" s="3">
        <f>D54*E54</f>
        <v>1.62</v>
      </c>
      <c r="J54" s="3">
        <f>D54*E54</f>
        <v>1.62</v>
      </c>
      <c r="K54" s="3" t="s">
        <v>211</v>
      </c>
    </row>
    <row r="55" spans="1:11" ht="50.25" thickBot="1">
      <c r="A55" s="30"/>
      <c r="B55" s="6" t="s">
        <v>39</v>
      </c>
      <c r="C55" s="6" t="s">
        <v>44</v>
      </c>
      <c r="D55" s="6">
        <v>1</v>
      </c>
      <c r="E55" s="6">
        <v>41</v>
      </c>
      <c r="F55" s="6"/>
      <c r="G55" s="6"/>
      <c r="H55" s="6"/>
      <c r="I55" s="6">
        <f>D55*E55</f>
        <v>41</v>
      </c>
      <c r="J55" s="31">
        <f>D55*E55</f>
        <v>41</v>
      </c>
      <c r="K55" s="6" t="s">
        <v>210</v>
      </c>
    </row>
    <row r="56" spans="1:11" ht="68.25" customHeight="1" thickBot="1">
      <c r="A56" s="103" t="s">
        <v>173</v>
      </c>
      <c r="B56" s="3" t="s">
        <v>135</v>
      </c>
      <c r="C56" s="3" t="s">
        <v>30</v>
      </c>
      <c r="D56" s="3">
        <v>1</v>
      </c>
      <c r="E56" s="3">
        <v>10156</v>
      </c>
      <c r="F56" s="3"/>
      <c r="G56" s="3"/>
      <c r="H56" s="3">
        <f>D56*E56</f>
        <v>10156</v>
      </c>
      <c r="I56" s="3" t="s">
        <v>10</v>
      </c>
      <c r="J56" s="3">
        <f t="shared" si="4"/>
        <v>10156</v>
      </c>
      <c r="K56" s="3" t="s">
        <v>209</v>
      </c>
    </row>
    <row r="57" spans="1:11" ht="68.25" customHeight="1" thickBot="1">
      <c r="A57" s="104"/>
      <c r="B57" s="3" t="s">
        <v>49</v>
      </c>
      <c r="C57" s="3" t="s">
        <v>52</v>
      </c>
      <c r="D57" s="3">
        <v>3</v>
      </c>
      <c r="E57" s="3">
        <v>34</v>
      </c>
      <c r="F57" s="3"/>
      <c r="G57" s="3"/>
      <c r="H57" s="3"/>
      <c r="I57" s="6">
        <f aca="true" t="shared" si="6" ref="I57:I70">D57*E57</f>
        <v>102</v>
      </c>
      <c r="J57" s="11">
        <f>D57*E57</f>
        <v>102</v>
      </c>
      <c r="K57" s="3" t="s">
        <v>208</v>
      </c>
    </row>
    <row r="58" spans="1:11" ht="68.25" customHeight="1" thickBot="1">
      <c r="A58" s="105"/>
      <c r="B58" s="3" t="s">
        <v>50</v>
      </c>
      <c r="C58" s="20" t="s">
        <v>53</v>
      </c>
      <c r="D58" s="3">
        <v>1</v>
      </c>
      <c r="E58" s="3">
        <v>41</v>
      </c>
      <c r="F58" s="3"/>
      <c r="G58" s="3"/>
      <c r="H58" s="3"/>
      <c r="I58" s="32">
        <f t="shared" si="6"/>
        <v>41</v>
      </c>
      <c r="J58" s="3">
        <f>D58*E58</f>
        <v>41</v>
      </c>
      <c r="K58" s="3" t="s">
        <v>207</v>
      </c>
    </row>
    <row r="59" spans="1:11" ht="68.25" customHeight="1" thickBot="1">
      <c r="A59" s="104" t="s">
        <v>199</v>
      </c>
      <c r="B59" s="78" t="s">
        <v>195</v>
      </c>
      <c r="C59" s="3" t="s">
        <v>198</v>
      </c>
      <c r="D59" s="3">
        <v>2.66</v>
      </c>
      <c r="E59" s="3">
        <v>0.8</v>
      </c>
      <c r="F59" s="3"/>
      <c r="G59" s="3"/>
      <c r="H59" s="3"/>
      <c r="I59" s="32">
        <f t="shared" si="6"/>
        <v>2.128</v>
      </c>
      <c r="J59" s="3">
        <f>D59*E59</f>
        <v>2.128</v>
      </c>
      <c r="K59" s="103" t="s">
        <v>200</v>
      </c>
    </row>
    <row r="60" spans="1:11" ht="17.25" thickBot="1">
      <c r="A60" s="104"/>
      <c r="B60" s="3" t="s">
        <v>45</v>
      </c>
      <c r="C60" s="3" t="s">
        <v>198</v>
      </c>
      <c r="D60" s="3">
        <v>3</v>
      </c>
      <c r="E60" s="3">
        <v>3</v>
      </c>
      <c r="F60" s="3"/>
      <c r="G60" s="3"/>
      <c r="H60" s="3"/>
      <c r="I60" s="3">
        <f t="shared" si="6"/>
        <v>9</v>
      </c>
      <c r="J60" s="3">
        <f t="shared" si="4"/>
        <v>9</v>
      </c>
      <c r="K60" s="104"/>
    </row>
    <row r="61" spans="1:11" ht="17.25" thickBot="1">
      <c r="A61" s="104"/>
      <c r="B61" s="3" t="s">
        <v>46</v>
      </c>
      <c r="C61" s="3" t="s">
        <v>197</v>
      </c>
      <c r="D61" s="3">
        <v>3.5</v>
      </c>
      <c r="E61" s="3">
        <v>2.66</v>
      </c>
      <c r="F61" s="3"/>
      <c r="G61" s="3"/>
      <c r="H61" s="3"/>
      <c r="I61" s="3">
        <f t="shared" si="6"/>
        <v>9.31</v>
      </c>
      <c r="J61" s="3">
        <f t="shared" si="4"/>
        <v>9.31</v>
      </c>
      <c r="K61" s="105"/>
    </row>
    <row r="62" spans="1:11" ht="17.25" thickBot="1">
      <c r="A62" s="103" t="s">
        <v>174</v>
      </c>
      <c r="B62" s="3" t="s">
        <v>47</v>
      </c>
      <c r="C62" s="3" t="s">
        <v>197</v>
      </c>
      <c r="D62" s="3">
        <v>15</v>
      </c>
      <c r="E62" s="3">
        <v>3</v>
      </c>
      <c r="F62" s="3"/>
      <c r="G62" s="3"/>
      <c r="H62" s="3"/>
      <c r="I62" s="11">
        <f t="shared" si="6"/>
        <v>45</v>
      </c>
      <c r="J62" s="3">
        <f t="shared" si="4"/>
        <v>45</v>
      </c>
      <c r="K62" s="103" t="s">
        <v>201</v>
      </c>
    </row>
    <row r="63" spans="1:11" ht="50.25" thickBot="1">
      <c r="A63" s="105"/>
      <c r="B63" s="3" t="s">
        <v>48</v>
      </c>
      <c r="C63" s="3" t="s">
        <v>196</v>
      </c>
      <c r="D63" s="3">
        <v>18</v>
      </c>
      <c r="E63" s="3">
        <v>1.5</v>
      </c>
      <c r="F63" s="3"/>
      <c r="G63" s="3"/>
      <c r="H63" s="3"/>
      <c r="I63" s="3">
        <f t="shared" si="6"/>
        <v>27</v>
      </c>
      <c r="J63" s="3">
        <f>D63*E63</f>
        <v>27</v>
      </c>
      <c r="K63" s="105"/>
    </row>
    <row r="64" spans="1:11" ht="17.25" thickBot="1">
      <c r="A64" s="5"/>
      <c r="B64" s="3" t="s">
        <v>66</v>
      </c>
      <c r="C64" s="3" t="s">
        <v>24</v>
      </c>
      <c r="D64" s="3">
        <v>10</v>
      </c>
      <c r="E64" s="3">
        <v>21.6</v>
      </c>
      <c r="F64" s="3"/>
      <c r="G64" s="3"/>
      <c r="H64" s="27"/>
      <c r="I64" s="3">
        <f>D64*E64</f>
        <v>216</v>
      </c>
      <c r="J64" s="3">
        <f>D64*E64</f>
        <v>216</v>
      </c>
      <c r="K64" s="63" t="s">
        <v>229</v>
      </c>
    </row>
    <row r="65" spans="1:11" ht="50.25" thickBot="1">
      <c r="A65" s="75"/>
      <c r="B65" s="11" t="s">
        <v>116</v>
      </c>
      <c r="C65" s="3" t="s">
        <v>121</v>
      </c>
      <c r="D65" s="3">
        <v>15</v>
      </c>
      <c r="E65" s="3">
        <v>30</v>
      </c>
      <c r="F65" s="26"/>
      <c r="G65" s="26"/>
      <c r="H65" s="26"/>
      <c r="I65" s="3">
        <f>D65*E65</f>
        <v>450</v>
      </c>
      <c r="J65" s="3">
        <f>D65*E65</f>
        <v>450</v>
      </c>
      <c r="K65" s="2" t="s">
        <v>126</v>
      </c>
    </row>
    <row r="66" spans="1:11" ht="17.25" thickBot="1">
      <c r="A66" s="103" t="s">
        <v>206</v>
      </c>
      <c r="B66" s="3" t="s">
        <v>54</v>
      </c>
      <c r="C66" s="20" t="s">
        <v>58</v>
      </c>
      <c r="D66" s="3">
        <v>6</v>
      </c>
      <c r="E66" s="3">
        <v>4.8</v>
      </c>
      <c r="F66" s="3"/>
      <c r="G66" s="3"/>
      <c r="H66" s="3"/>
      <c r="I66" s="3">
        <f t="shared" si="6"/>
        <v>28.799999999999997</v>
      </c>
      <c r="J66" s="3">
        <f t="shared" si="4"/>
        <v>28.799999999999997</v>
      </c>
      <c r="K66" s="103" t="s">
        <v>202</v>
      </c>
    </row>
    <row r="67" spans="1:11" ht="17.25" thickBot="1">
      <c r="A67" s="104"/>
      <c r="B67" s="3" t="s">
        <v>204</v>
      </c>
      <c r="C67" s="3" t="s">
        <v>205</v>
      </c>
      <c r="D67" s="3">
        <v>4</v>
      </c>
      <c r="E67" s="3">
        <v>1</v>
      </c>
      <c r="F67" s="3"/>
      <c r="G67" s="3"/>
      <c r="H67" s="3"/>
      <c r="I67" s="3">
        <f t="shared" si="6"/>
        <v>4</v>
      </c>
      <c r="J67" s="11">
        <f t="shared" si="4"/>
        <v>4</v>
      </c>
      <c r="K67" s="106"/>
    </row>
    <row r="68" spans="1:11" ht="17.25" thickBot="1">
      <c r="A68" s="104"/>
      <c r="B68" s="3" t="s">
        <v>55</v>
      </c>
      <c r="C68" s="3" t="s">
        <v>59</v>
      </c>
      <c r="D68" s="3">
        <v>3</v>
      </c>
      <c r="E68" s="3">
        <v>3.24</v>
      </c>
      <c r="F68" s="3"/>
      <c r="G68" s="3"/>
      <c r="H68" s="3"/>
      <c r="I68" s="3">
        <f t="shared" si="6"/>
        <v>9.72</v>
      </c>
      <c r="J68" s="11">
        <f t="shared" si="4"/>
        <v>9.72</v>
      </c>
      <c r="K68" s="104"/>
    </row>
    <row r="69" spans="1:11" ht="17.25" thickBot="1">
      <c r="A69" s="104"/>
      <c r="B69" s="3" t="s">
        <v>56</v>
      </c>
      <c r="C69" s="3" t="s">
        <v>60</v>
      </c>
      <c r="D69" s="3">
        <v>0.2</v>
      </c>
      <c r="E69" s="3">
        <v>0.48</v>
      </c>
      <c r="F69" s="3"/>
      <c r="G69" s="3"/>
      <c r="H69" s="3"/>
      <c r="I69" s="3">
        <f t="shared" si="6"/>
        <v>0.096</v>
      </c>
      <c r="J69" s="3">
        <f t="shared" si="4"/>
        <v>0.096</v>
      </c>
      <c r="K69" s="104"/>
    </row>
    <row r="70" spans="1:11" ht="33.75" thickBot="1">
      <c r="A70" s="105"/>
      <c r="B70" s="3" t="s">
        <v>57</v>
      </c>
      <c r="C70" s="3" t="s">
        <v>61</v>
      </c>
      <c r="D70" s="3">
        <v>4</v>
      </c>
      <c r="E70" s="3">
        <v>4.5</v>
      </c>
      <c r="F70" s="3"/>
      <c r="G70" s="3"/>
      <c r="H70" s="3"/>
      <c r="I70" s="11">
        <f t="shared" si="6"/>
        <v>18</v>
      </c>
      <c r="J70" s="11">
        <f>D70*E70</f>
        <v>18</v>
      </c>
      <c r="K70" s="105"/>
    </row>
    <row r="71" spans="1:11" ht="17.25" thickBot="1">
      <c r="A71" s="14"/>
      <c r="B71" s="14"/>
      <c r="C71" s="14"/>
      <c r="D71" s="14"/>
      <c r="E71" s="14"/>
      <c r="F71" s="14"/>
      <c r="G71" s="14"/>
      <c r="H71" s="14"/>
      <c r="I71" s="14"/>
      <c r="J71" s="19"/>
      <c r="K71" s="14"/>
    </row>
    <row r="72" spans="1:11" ht="50.25" thickBot="1">
      <c r="A72" s="16" t="s">
        <v>167</v>
      </c>
      <c r="B72" s="24"/>
      <c r="C72" s="9"/>
      <c r="D72" s="9"/>
      <c r="E72" s="9"/>
      <c r="F72" s="9"/>
      <c r="G72" s="9"/>
      <c r="H72" s="9"/>
      <c r="I72" s="9"/>
      <c r="J72" s="9"/>
      <c r="K72" s="103" t="s">
        <v>156</v>
      </c>
    </row>
    <row r="73" spans="1:11" ht="50.25" thickBot="1">
      <c r="A73" s="10" t="s">
        <v>75</v>
      </c>
      <c r="B73" s="103" t="s">
        <v>90</v>
      </c>
      <c r="C73" s="3" t="s">
        <v>125</v>
      </c>
      <c r="D73" s="3">
        <v>6</v>
      </c>
      <c r="E73" s="3">
        <v>40</v>
      </c>
      <c r="F73" s="3"/>
      <c r="G73" s="3"/>
      <c r="H73" s="3">
        <f>D73*E73</f>
        <v>240</v>
      </c>
      <c r="I73" s="3"/>
      <c r="J73" s="3">
        <f>D73*E73</f>
        <v>240</v>
      </c>
      <c r="K73" s="106"/>
    </row>
    <row r="74" spans="1:11" ht="93.75" customHeight="1" thickBot="1">
      <c r="A74" s="2" t="s">
        <v>76</v>
      </c>
      <c r="B74" s="106"/>
      <c r="C74" s="3" t="s">
        <v>125</v>
      </c>
      <c r="D74" s="3">
        <v>6</v>
      </c>
      <c r="E74" s="3">
        <v>54</v>
      </c>
      <c r="F74" s="3"/>
      <c r="G74" s="3"/>
      <c r="H74" s="3">
        <f>D74*E74</f>
        <v>324</v>
      </c>
      <c r="I74" s="3" t="s">
        <v>10</v>
      </c>
      <c r="J74" s="3">
        <f t="shared" si="4"/>
        <v>324</v>
      </c>
      <c r="K74" s="106"/>
    </row>
    <row r="75" spans="1:11" ht="78" customHeight="1" thickBot="1">
      <c r="A75" s="2" t="s">
        <v>62</v>
      </c>
      <c r="B75" s="106"/>
      <c r="C75" s="3" t="s">
        <v>125</v>
      </c>
      <c r="D75" s="3">
        <v>2</v>
      </c>
      <c r="E75" s="3">
        <v>40</v>
      </c>
      <c r="F75" s="3"/>
      <c r="G75" s="3"/>
      <c r="H75" s="3">
        <f>D75*E75</f>
        <v>80</v>
      </c>
      <c r="I75" s="3" t="s">
        <v>10</v>
      </c>
      <c r="J75" s="11">
        <f>D75*E75</f>
        <v>80</v>
      </c>
      <c r="K75" s="106"/>
    </row>
    <row r="76" spans="1:11" ht="62.25" customHeight="1" thickBot="1">
      <c r="A76" s="2" t="s">
        <v>63</v>
      </c>
      <c r="B76" s="106"/>
      <c r="C76" s="3" t="s">
        <v>125</v>
      </c>
      <c r="D76" s="3">
        <v>30</v>
      </c>
      <c r="E76" s="3">
        <v>30</v>
      </c>
      <c r="F76" s="3"/>
      <c r="G76" s="3"/>
      <c r="H76" s="3">
        <f>D76*E76</f>
        <v>900</v>
      </c>
      <c r="I76" s="3" t="s">
        <v>10</v>
      </c>
      <c r="J76" s="3">
        <f>D76*E76</f>
        <v>900</v>
      </c>
      <c r="K76" s="106"/>
    </row>
    <row r="77" spans="1:11" ht="78" customHeight="1" thickBot="1">
      <c r="A77" s="33" t="s">
        <v>64</v>
      </c>
      <c r="B77" s="107"/>
      <c r="C77" s="3" t="s">
        <v>125</v>
      </c>
      <c r="D77" s="3">
        <v>10</v>
      </c>
      <c r="E77" s="3">
        <v>35</v>
      </c>
      <c r="F77" s="3"/>
      <c r="G77" s="3"/>
      <c r="H77" s="3">
        <f>D77*E77</f>
        <v>350</v>
      </c>
      <c r="I77" s="3" t="s">
        <v>11</v>
      </c>
      <c r="J77" s="3">
        <f>D77*E77</f>
        <v>350</v>
      </c>
      <c r="K77" s="107"/>
    </row>
    <row r="78" spans="1:11" ht="18.75" customHeight="1" thickBot="1">
      <c r="A78" s="90" t="s">
        <v>232</v>
      </c>
      <c r="B78" s="97"/>
      <c r="C78" s="98"/>
      <c r="D78" s="97"/>
      <c r="E78" s="98"/>
      <c r="F78" s="98">
        <f>SUM(F7:F77)</f>
        <v>2300</v>
      </c>
      <c r="G78" s="98">
        <f>SUM(G7:G77)</f>
        <v>20</v>
      </c>
      <c r="H78" s="98">
        <f>SUM(H7:H77)</f>
        <v>15037.59</v>
      </c>
      <c r="I78" s="98">
        <f>SUM(I7:I77)</f>
        <v>8608.805999999999</v>
      </c>
      <c r="J78" s="98">
        <f>SUM(J7:J77)</f>
        <v>25966.396000000004</v>
      </c>
      <c r="K78" s="99"/>
    </row>
    <row r="79" spans="1:11" ht="23.25" customHeight="1" thickBot="1">
      <c r="A79" s="100" t="s">
        <v>168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2"/>
    </row>
    <row r="80" spans="1:11" ht="83.25" thickBot="1">
      <c r="A80" s="16" t="s">
        <v>169</v>
      </c>
      <c r="B80" s="3" t="s">
        <v>170</v>
      </c>
      <c r="C80" s="3" t="s">
        <v>65</v>
      </c>
      <c r="D80" s="3">
        <v>1</v>
      </c>
      <c r="E80" s="3">
        <v>4000</v>
      </c>
      <c r="F80" s="3"/>
      <c r="G80" s="3"/>
      <c r="H80" s="3" t="s">
        <v>42</v>
      </c>
      <c r="I80" s="3">
        <f>D80*E80</f>
        <v>4000</v>
      </c>
      <c r="J80" s="3">
        <f>D80*E80</f>
        <v>4000</v>
      </c>
      <c r="K80" s="2" t="s">
        <v>228</v>
      </c>
    </row>
    <row r="81" spans="1:11" ht="17.25" thickBot="1">
      <c r="A81" s="14"/>
      <c r="B81" s="60"/>
      <c r="C81" s="60"/>
      <c r="D81" s="60"/>
      <c r="E81" s="60"/>
      <c r="F81" s="60"/>
      <c r="G81" s="60"/>
      <c r="H81" s="61"/>
      <c r="I81" s="60"/>
      <c r="J81" s="62"/>
      <c r="K81" s="60"/>
    </row>
    <row r="82" spans="1:11" ht="66.75" thickBot="1">
      <c r="A82" s="25" t="s">
        <v>171</v>
      </c>
      <c r="B82" s="3" t="s">
        <v>117</v>
      </c>
      <c r="C82" s="80" t="s">
        <v>121</v>
      </c>
      <c r="D82" s="68">
        <v>10</v>
      </c>
      <c r="E82" s="68">
        <v>50</v>
      </c>
      <c r="F82" s="80"/>
      <c r="G82" s="68"/>
      <c r="H82" s="68">
        <f>D82*E82</f>
        <v>500</v>
      </c>
      <c r="I82" s="81"/>
      <c r="J82" s="68">
        <f>D82*E82</f>
        <v>500</v>
      </c>
      <c r="K82" s="81" t="s">
        <v>230</v>
      </c>
    </row>
    <row r="83" spans="1:11" ht="66.75" thickBot="1">
      <c r="A83" s="3" t="s">
        <v>231</v>
      </c>
      <c r="B83" s="84" t="s">
        <v>117</v>
      </c>
      <c r="C83" s="84" t="s">
        <v>120</v>
      </c>
      <c r="D83" s="84">
        <v>6</v>
      </c>
      <c r="E83" s="84">
        <v>35</v>
      </c>
      <c r="F83" s="84"/>
      <c r="G83" s="85"/>
      <c r="H83" s="84">
        <f>D83*E83</f>
        <v>210</v>
      </c>
      <c r="I83" s="82"/>
      <c r="J83" s="68">
        <f>D83*E83</f>
        <v>210</v>
      </c>
      <c r="K83" s="83"/>
    </row>
    <row r="84" spans="1:11" ht="105" customHeight="1" thickBot="1">
      <c r="A84" s="3" t="s">
        <v>77</v>
      </c>
      <c r="B84" s="3" t="s">
        <v>117</v>
      </c>
      <c r="C84" s="3" t="s">
        <v>120</v>
      </c>
      <c r="D84" s="3">
        <v>4</v>
      </c>
      <c r="E84" s="3">
        <v>35</v>
      </c>
      <c r="F84" s="34"/>
      <c r="G84" s="3"/>
      <c r="H84" s="3">
        <f>D84*E84</f>
        <v>140</v>
      </c>
      <c r="I84" s="3"/>
      <c r="J84" s="3">
        <f>D84*E84</f>
        <v>140</v>
      </c>
      <c r="K84" s="3" t="s">
        <v>161</v>
      </c>
    </row>
    <row r="85" spans="1:11" ht="22.5" customHeight="1" thickBot="1">
      <c r="A85" s="90" t="s">
        <v>233</v>
      </c>
      <c r="B85" s="94"/>
      <c r="C85" s="95"/>
      <c r="D85" s="92"/>
      <c r="E85" s="94"/>
      <c r="F85" s="92">
        <f>SUM(F80:F84)</f>
        <v>0</v>
      </c>
      <c r="G85" s="92">
        <f>SUM(G80:G84)</f>
        <v>0</v>
      </c>
      <c r="H85" s="92">
        <f>SUM(H80:H84)</f>
        <v>850</v>
      </c>
      <c r="I85" s="92">
        <f>SUM(I80:I84)</f>
        <v>4000</v>
      </c>
      <c r="J85" s="92">
        <f>SUM(J80:J84)</f>
        <v>4850</v>
      </c>
      <c r="K85" s="96"/>
    </row>
    <row r="86" spans="1:11" ht="27" customHeight="1" thickBot="1">
      <c r="A86" s="100" t="s">
        <v>136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4"/>
    </row>
    <row r="87" spans="1:11" ht="50.25" customHeight="1" thickBot="1">
      <c r="A87" s="35" t="s">
        <v>137</v>
      </c>
      <c r="B87" s="12" t="s">
        <v>80</v>
      </c>
      <c r="C87" s="87"/>
      <c r="D87" s="86"/>
      <c r="E87" s="88"/>
      <c r="F87" s="84">
        <v>50</v>
      </c>
      <c r="G87" s="88"/>
      <c r="H87" s="86"/>
      <c r="I87" s="88"/>
      <c r="J87" s="86"/>
      <c r="K87" s="4" t="s">
        <v>83</v>
      </c>
    </row>
    <row r="88" spans="1:11" ht="65.25" customHeight="1" thickBot="1">
      <c r="A88" s="37" t="s">
        <v>102</v>
      </c>
      <c r="B88" s="12" t="s">
        <v>95</v>
      </c>
      <c r="C88" s="38" t="s">
        <v>104</v>
      </c>
      <c r="D88" s="12">
        <v>1</v>
      </c>
      <c r="E88" s="38">
        <v>70</v>
      </c>
      <c r="F88" s="3"/>
      <c r="G88" s="12"/>
      <c r="H88" s="36"/>
      <c r="I88" s="38">
        <f>D88*E88</f>
        <v>70</v>
      </c>
      <c r="J88" s="12">
        <f>D88*E88</f>
        <v>70</v>
      </c>
      <c r="K88" s="4" t="s">
        <v>103</v>
      </c>
    </row>
    <row r="89" spans="1:11" ht="95.25" customHeight="1" thickBot="1">
      <c r="A89" s="37" t="s">
        <v>81</v>
      </c>
      <c r="B89" s="12"/>
      <c r="C89" s="38"/>
      <c r="D89" s="12"/>
      <c r="E89" s="38"/>
      <c r="F89" s="3"/>
      <c r="G89" s="12"/>
      <c r="H89" s="36"/>
      <c r="I89" s="38"/>
      <c r="J89" s="12"/>
      <c r="K89" s="4" t="s">
        <v>82</v>
      </c>
    </row>
    <row r="90" spans="1:11" ht="96" customHeight="1" thickBot="1">
      <c r="A90" s="3" t="s">
        <v>84</v>
      </c>
      <c r="B90" s="12"/>
      <c r="C90" s="12" t="s">
        <v>79</v>
      </c>
      <c r="D90" s="12">
        <v>100</v>
      </c>
      <c r="E90" s="12">
        <v>2</v>
      </c>
      <c r="F90" s="12"/>
      <c r="G90" s="12"/>
      <c r="H90" s="12"/>
      <c r="I90" s="12">
        <f>D90*E90</f>
        <v>200</v>
      </c>
      <c r="J90" s="3">
        <f>D90*E90</f>
        <v>200</v>
      </c>
      <c r="K90" s="4" t="s">
        <v>85</v>
      </c>
    </row>
    <row r="91" spans="1:11" ht="20.25" customHeight="1" thickBot="1">
      <c r="A91" s="72"/>
      <c r="B91" s="22"/>
      <c r="C91" s="39"/>
      <c r="D91" s="39"/>
      <c r="E91" s="39"/>
      <c r="F91" s="39"/>
      <c r="G91" s="39"/>
      <c r="H91" s="39"/>
      <c r="I91" s="39"/>
      <c r="J91" s="22"/>
      <c r="K91" s="40"/>
    </row>
    <row r="92" spans="1:11" ht="81" customHeight="1" thickBot="1">
      <c r="A92" s="89" t="s">
        <v>138</v>
      </c>
      <c r="B92" s="3" t="s">
        <v>101</v>
      </c>
      <c r="C92" s="12" t="s">
        <v>121</v>
      </c>
      <c r="D92" s="12">
        <v>10</v>
      </c>
      <c r="E92" s="12">
        <v>40</v>
      </c>
      <c r="F92" s="12"/>
      <c r="G92" s="12"/>
      <c r="H92" s="12">
        <f>D92*E92</f>
        <v>400</v>
      </c>
      <c r="I92" s="36"/>
      <c r="J92" s="5">
        <f>D92*E92</f>
        <v>400</v>
      </c>
      <c r="K92" s="3" t="s">
        <v>112</v>
      </c>
    </row>
    <row r="93" spans="1:11" ht="77.25" customHeight="1" thickBot="1">
      <c r="A93" s="73"/>
      <c r="B93" s="5" t="s">
        <v>105</v>
      </c>
      <c r="C93" s="12"/>
      <c r="D93" s="12"/>
      <c r="E93" s="31">
        <v>10</v>
      </c>
      <c r="F93" s="31"/>
      <c r="G93" s="31">
        <v>10</v>
      </c>
      <c r="H93" s="12"/>
      <c r="I93" s="31"/>
      <c r="J93" s="6">
        <v>10</v>
      </c>
      <c r="K93" s="3" t="s">
        <v>118</v>
      </c>
    </row>
    <row r="94" spans="1:11" ht="19.5" customHeight="1" thickBot="1">
      <c r="A94" s="72"/>
      <c r="B94" s="22"/>
      <c r="C94" s="41"/>
      <c r="D94" s="39"/>
      <c r="E94" s="39"/>
      <c r="F94" s="39"/>
      <c r="G94" s="39"/>
      <c r="H94" s="39"/>
      <c r="I94" s="41"/>
      <c r="J94" s="22"/>
      <c r="K94" s="42"/>
    </row>
    <row r="95" spans="1:11" ht="65.25" customHeight="1" thickBot="1">
      <c r="A95" s="89" t="s">
        <v>139</v>
      </c>
      <c r="B95" s="6" t="s">
        <v>113</v>
      </c>
      <c r="C95" s="31" t="s">
        <v>78</v>
      </c>
      <c r="D95" s="31">
        <v>1000</v>
      </c>
      <c r="E95" s="31">
        <v>3</v>
      </c>
      <c r="F95" s="31"/>
      <c r="G95" s="31"/>
      <c r="H95" s="31">
        <f>D95*E95</f>
        <v>3000</v>
      </c>
      <c r="I95" s="31"/>
      <c r="J95" s="6">
        <f>D95*E95</f>
        <v>3000</v>
      </c>
      <c r="K95" s="6" t="s">
        <v>152</v>
      </c>
    </row>
    <row r="96" spans="1:11" ht="46.5" customHeight="1" thickBot="1">
      <c r="A96" s="12"/>
      <c r="B96" s="3" t="s">
        <v>107</v>
      </c>
      <c r="C96" s="12" t="s">
        <v>93</v>
      </c>
      <c r="D96" s="12">
        <v>2</v>
      </c>
      <c r="E96" s="31">
        <v>25</v>
      </c>
      <c r="F96" s="31"/>
      <c r="G96" s="31"/>
      <c r="H96" s="31"/>
      <c r="I96" s="31">
        <f>D96*E96</f>
        <v>50</v>
      </c>
      <c r="J96" s="6">
        <f>D96*E96</f>
        <v>50</v>
      </c>
      <c r="K96" s="3" t="s">
        <v>111</v>
      </c>
    </row>
    <row r="97" spans="1:11" ht="63.75" customHeight="1" thickBot="1">
      <c r="A97" s="12"/>
      <c r="B97" s="3" t="s">
        <v>106</v>
      </c>
      <c r="C97" s="12" t="s">
        <v>93</v>
      </c>
      <c r="D97" s="12">
        <v>5</v>
      </c>
      <c r="E97" s="31">
        <v>50</v>
      </c>
      <c r="F97" s="31"/>
      <c r="G97" s="31"/>
      <c r="H97" s="31"/>
      <c r="I97" s="31">
        <f>D97*E97</f>
        <v>250</v>
      </c>
      <c r="J97" s="6">
        <f>D97*E97</f>
        <v>250</v>
      </c>
      <c r="K97" s="5" t="s">
        <v>109</v>
      </c>
    </row>
    <row r="98" spans="1:11" ht="125.25" customHeight="1" thickBot="1">
      <c r="A98" s="68"/>
      <c r="B98" s="3" t="s">
        <v>119</v>
      </c>
      <c r="C98" s="12" t="s">
        <v>93</v>
      </c>
      <c r="D98" s="12">
        <v>5</v>
      </c>
      <c r="E98" s="31">
        <v>10</v>
      </c>
      <c r="F98" s="31"/>
      <c r="G98" s="31"/>
      <c r="H98" s="31"/>
      <c r="I98" s="31">
        <f>D98*E98</f>
        <v>50</v>
      </c>
      <c r="J98" s="6">
        <f>D98*E98</f>
        <v>50</v>
      </c>
      <c r="K98" s="3" t="s">
        <v>108</v>
      </c>
    </row>
    <row r="99" spans="1:11" ht="20.25" customHeight="1" thickBot="1">
      <c r="A99" s="60"/>
      <c r="B99" s="22"/>
      <c r="C99" s="39"/>
      <c r="D99" s="39"/>
      <c r="E99" s="39"/>
      <c r="F99" s="39"/>
      <c r="G99" s="39"/>
      <c r="H99" s="39"/>
      <c r="I99" s="39"/>
      <c r="J99" s="22"/>
      <c r="K99" s="18"/>
    </row>
    <row r="100" spans="1:11" ht="67.5" customHeight="1" thickBot="1">
      <c r="A100" s="84" t="s">
        <v>140</v>
      </c>
      <c r="B100" s="3" t="s">
        <v>101</v>
      </c>
      <c r="C100" s="3" t="s">
        <v>121</v>
      </c>
      <c r="D100" s="3">
        <v>15</v>
      </c>
      <c r="E100" s="3">
        <v>40</v>
      </c>
      <c r="F100" s="3"/>
      <c r="G100" s="3"/>
      <c r="H100" s="3">
        <f>D100*E100</f>
        <v>600</v>
      </c>
      <c r="I100" s="3"/>
      <c r="J100" s="3">
        <f aca="true" t="shared" si="7" ref="J100:J106">D100*E100</f>
        <v>600</v>
      </c>
      <c r="K100" s="5" t="s">
        <v>153</v>
      </c>
    </row>
    <row r="101" spans="1:11" ht="21" customHeight="1" thickBot="1">
      <c r="A101" s="93" t="s">
        <v>234</v>
      </c>
      <c r="B101" s="91"/>
      <c r="C101" s="92"/>
      <c r="D101" s="92"/>
      <c r="E101" s="92"/>
      <c r="F101" s="92">
        <f>SUM(F87:F100)</f>
        <v>50</v>
      </c>
      <c r="G101" s="92">
        <f>SUM(G87:G100)</f>
        <v>10</v>
      </c>
      <c r="H101" s="92">
        <f>SUM(H87:H100)</f>
        <v>4000</v>
      </c>
      <c r="I101" s="92">
        <f>SUM(I87:I100)</f>
        <v>620</v>
      </c>
      <c r="J101" s="92">
        <f>SUM(J87:J100)</f>
        <v>4630</v>
      </c>
      <c r="K101" s="92"/>
    </row>
    <row r="102" spans="1:11" ht="47.25" customHeight="1" thickBot="1">
      <c r="A102" s="3" t="s">
        <v>68</v>
      </c>
      <c r="B102" s="12"/>
      <c r="C102" s="3" t="s">
        <v>121</v>
      </c>
      <c r="D102" s="3">
        <v>720</v>
      </c>
      <c r="E102" s="3">
        <v>3.33</v>
      </c>
      <c r="F102" s="3"/>
      <c r="G102" s="3"/>
      <c r="H102" s="3"/>
      <c r="I102" s="3">
        <f>D102*E102</f>
        <v>2397.6</v>
      </c>
      <c r="J102" s="3">
        <f t="shared" si="7"/>
        <v>2397.6</v>
      </c>
      <c r="K102" s="3" t="s">
        <v>154</v>
      </c>
    </row>
    <row r="103" spans="1:11" ht="68.25" customHeight="1" thickBot="1">
      <c r="A103" s="3" t="s">
        <v>92</v>
      </c>
      <c r="B103" s="12"/>
      <c r="C103" s="3" t="s">
        <v>93</v>
      </c>
      <c r="D103" s="3">
        <v>5</v>
      </c>
      <c r="E103" s="3">
        <v>50</v>
      </c>
      <c r="F103" s="3"/>
      <c r="G103" s="3"/>
      <c r="H103" s="3"/>
      <c r="I103" s="2">
        <f>D103*E103</f>
        <v>250</v>
      </c>
      <c r="J103" s="2">
        <f t="shared" si="7"/>
        <v>250</v>
      </c>
      <c r="K103" s="3" t="s">
        <v>94</v>
      </c>
    </row>
    <row r="104" spans="1:11" ht="116.25" thickBot="1">
      <c r="A104" s="2"/>
      <c r="B104" s="2" t="s">
        <v>97</v>
      </c>
      <c r="C104" s="2" t="s">
        <v>122</v>
      </c>
      <c r="D104" s="2">
        <v>10</v>
      </c>
      <c r="E104" s="2">
        <v>60</v>
      </c>
      <c r="F104" s="34"/>
      <c r="G104" s="3"/>
      <c r="H104" s="3">
        <f>D104*E104</f>
        <v>600</v>
      </c>
      <c r="I104" s="2"/>
      <c r="J104" s="2">
        <f t="shared" si="7"/>
        <v>600</v>
      </c>
      <c r="K104" s="2" t="s">
        <v>96</v>
      </c>
    </row>
    <row r="105" spans="1:11" ht="66" customHeight="1" thickBot="1">
      <c r="A105" s="2"/>
      <c r="B105" s="2" t="s">
        <v>98</v>
      </c>
      <c r="C105" s="2" t="s">
        <v>121</v>
      </c>
      <c r="D105" s="2">
        <v>10</v>
      </c>
      <c r="E105" s="43">
        <v>17</v>
      </c>
      <c r="F105" s="43"/>
      <c r="G105" s="43"/>
      <c r="H105" s="6">
        <f>D105*E105</f>
        <v>170</v>
      </c>
      <c r="I105" s="43"/>
      <c r="J105" s="43">
        <f t="shared" si="7"/>
        <v>170</v>
      </c>
      <c r="K105" s="43" t="s">
        <v>99</v>
      </c>
    </row>
    <row r="106" spans="1:11" ht="87" customHeight="1" thickBot="1">
      <c r="A106" s="2"/>
      <c r="B106" s="43" t="s">
        <v>100</v>
      </c>
      <c r="C106" s="2" t="s">
        <v>104</v>
      </c>
      <c r="D106" s="2">
        <v>10</v>
      </c>
      <c r="E106" s="43">
        <v>20</v>
      </c>
      <c r="F106" s="43"/>
      <c r="G106" s="6"/>
      <c r="H106" s="44"/>
      <c r="I106" s="43">
        <f>D106*E106</f>
        <v>200</v>
      </c>
      <c r="J106" s="43">
        <f t="shared" si="7"/>
        <v>200</v>
      </c>
      <c r="K106" s="43" t="s">
        <v>179</v>
      </c>
    </row>
    <row r="107" spans="1:11" ht="36" customHeight="1" thickBot="1">
      <c r="A107" s="2" t="s">
        <v>67</v>
      </c>
      <c r="B107" s="103"/>
      <c r="C107" s="115"/>
      <c r="D107" s="103"/>
      <c r="E107" s="103">
        <v>500</v>
      </c>
      <c r="F107" s="2"/>
      <c r="G107" s="2"/>
      <c r="H107" s="103">
        <v>500</v>
      </c>
      <c r="I107" s="103"/>
      <c r="J107" s="103">
        <v>500</v>
      </c>
      <c r="K107" s="103" t="s">
        <v>180</v>
      </c>
    </row>
    <row r="108" spans="1:11" ht="13.5" customHeight="1" hidden="1" thickBot="1">
      <c r="A108" s="3"/>
      <c r="B108" s="107"/>
      <c r="C108" s="116"/>
      <c r="D108" s="107"/>
      <c r="E108" s="107"/>
      <c r="F108" s="12"/>
      <c r="G108" s="12"/>
      <c r="H108" s="107"/>
      <c r="I108" s="107"/>
      <c r="J108" s="107"/>
      <c r="K108" s="107"/>
    </row>
    <row r="109" spans="1:11" ht="46.5" customHeight="1" thickBot="1">
      <c r="A109" s="103"/>
      <c r="B109" s="3"/>
      <c r="C109" s="9"/>
      <c r="D109" s="9"/>
      <c r="E109" s="3"/>
      <c r="F109" s="3">
        <f>SUM(F102:F107)</f>
        <v>0</v>
      </c>
      <c r="G109" s="3">
        <f>SUM(G102:G107)</f>
        <v>0</v>
      </c>
      <c r="H109" s="3">
        <f>SUM(H102:H107)</f>
        <v>1270</v>
      </c>
      <c r="I109" s="3">
        <f>SUM(I102:I107)</f>
        <v>2847.6</v>
      </c>
      <c r="J109" s="3">
        <f>SUM(J102:J107)</f>
        <v>4117.6</v>
      </c>
      <c r="K109" s="9"/>
    </row>
    <row r="110" spans="1:11" s="48" customFormat="1" ht="17.25" thickBot="1">
      <c r="A110" s="106"/>
      <c r="B110" s="120" t="s">
        <v>235</v>
      </c>
      <c r="C110" s="121"/>
      <c r="D110" s="121"/>
      <c r="E110" s="122"/>
      <c r="F110" s="59">
        <f>F78+F85+F101+F109</f>
        <v>2350</v>
      </c>
      <c r="G110" s="59">
        <f>G78+G85+G101+G109</f>
        <v>30</v>
      </c>
      <c r="H110" s="59">
        <f>H78+H85+H101+H109</f>
        <v>21157.59</v>
      </c>
      <c r="I110" s="59">
        <f>I78+I85+I101+I109</f>
        <v>16076.405999999999</v>
      </c>
      <c r="J110" s="59">
        <f>J78+J85+J101+J109</f>
        <v>39563.99600000001</v>
      </c>
      <c r="K110" s="47"/>
    </row>
    <row r="111" spans="1:11" s="48" customFormat="1" ht="32.25" thickBot="1">
      <c r="A111" s="106"/>
      <c r="B111" s="49"/>
      <c r="C111" s="45" t="s">
        <v>155</v>
      </c>
      <c r="D111" s="49"/>
      <c r="E111" s="49"/>
      <c r="F111" s="49"/>
      <c r="G111" s="49"/>
      <c r="H111" s="46">
        <f>H110*0.04</f>
        <v>846.3036000000001</v>
      </c>
      <c r="I111" s="46"/>
      <c r="J111" s="50">
        <f>H111+I111</f>
        <v>846.3036000000001</v>
      </c>
      <c r="K111" s="47"/>
    </row>
    <row r="112" spans="1:11" s="48" customFormat="1" ht="16.5" customHeight="1" thickBot="1">
      <c r="A112" s="125"/>
      <c r="B112" s="127" t="s">
        <v>110</v>
      </c>
      <c r="C112" s="128"/>
      <c r="D112" s="128"/>
      <c r="E112" s="129"/>
      <c r="F112" s="58">
        <f>F110+F111</f>
        <v>2350</v>
      </c>
      <c r="G112" s="58">
        <f>G110+G111</f>
        <v>30</v>
      </c>
      <c r="H112" s="58">
        <f>H110+H111</f>
        <v>22003.8936</v>
      </c>
      <c r="I112" s="58">
        <f>I110+I111</f>
        <v>16076.405999999999</v>
      </c>
      <c r="J112" s="58">
        <f>J110+J111</f>
        <v>40410.299600000006</v>
      </c>
      <c r="K112" s="47"/>
    </row>
    <row r="113" spans="1:11" ht="16.5" customHeight="1" thickBot="1">
      <c r="A113" s="126"/>
      <c r="B113" s="120" t="s">
        <v>86</v>
      </c>
      <c r="C113" s="121"/>
      <c r="D113" s="121"/>
      <c r="E113" s="122"/>
      <c r="F113" s="59"/>
      <c r="G113" s="59"/>
      <c r="H113" s="51">
        <f>H112/J112</f>
        <v>0.5445120134669824</v>
      </c>
      <c r="I113" s="51">
        <f>(I112+G112+F112)/J112</f>
        <v>0.45672529485527485</v>
      </c>
      <c r="J113" s="9"/>
      <c r="K113" s="52"/>
    </row>
    <row r="114" spans="1:12" ht="16.5" customHeight="1" thickBot="1">
      <c r="A114" s="53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9"/>
    </row>
    <row r="115" spans="1:12" ht="12.7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2:12" ht="13.5" customHeight="1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ht="16.5">
      <c r="F117" s="7">
        <f>F112+G112+I112</f>
        <v>18456.406</v>
      </c>
    </row>
  </sheetData>
  <sheetProtection/>
  <mergeCells count="43">
    <mergeCell ref="A2:K2"/>
    <mergeCell ref="D4:D5"/>
    <mergeCell ref="A6:K6"/>
    <mergeCell ref="A24:A35"/>
    <mergeCell ref="K4:K5"/>
    <mergeCell ref="A11:A19"/>
    <mergeCell ref="A20:A22"/>
    <mergeCell ref="K20:K22"/>
    <mergeCell ref="A4:A5"/>
    <mergeCell ref="C4:C5"/>
    <mergeCell ref="B114:L114"/>
    <mergeCell ref="K72:K77"/>
    <mergeCell ref="B113:E113"/>
    <mergeCell ref="K107:K108"/>
    <mergeCell ref="J107:J108"/>
    <mergeCell ref="H107:H108"/>
    <mergeCell ref="A86:K86"/>
    <mergeCell ref="B110:E110"/>
    <mergeCell ref="A109:A113"/>
    <mergeCell ref="B112:E112"/>
    <mergeCell ref="E107:E108"/>
    <mergeCell ref="C107:C108"/>
    <mergeCell ref="I107:I108"/>
    <mergeCell ref="D107:D108"/>
    <mergeCell ref="B107:B108"/>
    <mergeCell ref="B73:B77"/>
    <mergeCell ref="K59:K61"/>
    <mergeCell ref="K25:K26"/>
    <mergeCell ref="A47:A48"/>
    <mergeCell ref="K8:K9"/>
    <mergeCell ref="K66:K70"/>
    <mergeCell ref="A7:A9"/>
    <mergeCell ref="K12:K14"/>
    <mergeCell ref="A79:K79"/>
    <mergeCell ref="A56:A58"/>
    <mergeCell ref="A66:A70"/>
    <mergeCell ref="K15:K16"/>
    <mergeCell ref="K17:K18"/>
    <mergeCell ref="A36:A45"/>
    <mergeCell ref="K39:K42"/>
    <mergeCell ref="A62:A63"/>
    <mergeCell ref="A59:A61"/>
    <mergeCell ref="K62:K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alexey.volkov</cp:lastModifiedBy>
  <cp:lastPrinted>2009-10-12T16:38:48Z</cp:lastPrinted>
  <dcterms:created xsi:type="dcterms:W3CDTF">2009-10-12T16:30:59Z</dcterms:created>
  <dcterms:modified xsi:type="dcterms:W3CDTF">2010-10-01T07:15:30Z</dcterms:modified>
  <cp:category/>
  <cp:version/>
  <cp:contentType/>
  <cp:contentStatus/>
</cp:coreProperties>
</file>