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71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<sst xmlns="http://schemas.openxmlformats.org/spreadsheetml/2006/main" count="88" uniqueCount="79">
  <si>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Действие</t>
  </si>
  <si>
    <t>Единица измерения закупки</t>
  </si>
  <si>
    <t>Количество</t>
  </si>
  <si>
    <t>Цена за единиицу</t>
  </si>
  <si>
    <t>Наименование закупки</t>
  </si>
  <si>
    <t>Финансирование</t>
  </si>
  <si>
    <t>ПМГ ГЭФ</t>
  </si>
  <si>
    <t>Другой источник</t>
  </si>
  <si>
    <t>Общая сумма</t>
  </si>
  <si>
    <t>Комментарии</t>
  </si>
  <si>
    <t>Номер мероприятия и название</t>
  </si>
  <si>
    <t>Всего</t>
  </si>
  <si>
    <t>чел/дней</t>
  </si>
  <si>
    <t>шт.</t>
  </si>
  <si>
    <t xml:space="preserve">Мероприятие 1. Подготовка к проведению Ярмарки </t>
  </si>
  <si>
    <t>Реклама</t>
  </si>
  <si>
    <t>Объявления в газете</t>
  </si>
  <si>
    <t>дизайн инфографики</t>
  </si>
  <si>
    <t>печать инфографики</t>
  </si>
  <si>
    <t>дизайн баннеров</t>
  </si>
  <si>
    <t>печать баннеров</t>
  </si>
  <si>
    <t>Мероприятие 2. Подготовка тренингов по технологиям</t>
  </si>
  <si>
    <t>Работа консультантов</t>
  </si>
  <si>
    <t>подготовка раздаточных материалов</t>
  </si>
  <si>
    <t>распечатка раздаточных материалов</t>
  </si>
  <si>
    <t>Мероприятие 3. Подготовка публикации по мелиорации и основам устойчивого земледелия</t>
  </si>
  <si>
    <t>подготовка публикации</t>
  </si>
  <si>
    <t>контракт</t>
  </si>
  <si>
    <t>Публикация подготавливается за счет личных средств Александра Морозова, как его вклад в развитие улучшения мелиоративного состояния земель Узбекистана</t>
  </si>
  <si>
    <t>работа консультанта по написанию книги</t>
  </si>
  <si>
    <t>работа по переводу</t>
  </si>
  <si>
    <t>стр.</t>
  </si>
  <si>
    <t>распечатка книги</t>
  </si>
  <si>
    <t>расходы на почтовую рассылку</t>
  </si>
  <si>
    <t xml:space="preserve">Мероприятие 4. Подготовка новостного бюллетеня ПМГ ГЭФ </t>
  </si>
  <si>
    <t>публикация бюллетеня</t>
  </si>
  <si>
    <t>распечатка</t>
  </si>
  <si>
    <t>Мероприятие 5. Проведение ярмарки знаний</t>
  </si>
  <si>
    <t>инфрастуктура для проведения</t>
  </si>
  <si>
    <t>аренда помещения с аппаратурой</t>
  </si>
  <si>
    <t>включает большой конференц-зал, помещения для проведения тренингов в 3 паралельных группах, по 2 проектора и экрана в каждой комнате, помещения для проведения кофе-брейков и размещения рекламы</t>
  </si>
  <si>
    <t>дня</t>
  </si>
  <si>
    <t>кофе-брейк</t>
  </si>
  <si>
    <t>предоставление кофе-брейка для участников</t>
  </si>
  <si>
    <t>человек</t>
  </si>
  <si>
    <t>вода для участников</t>
  </si>
  <si>
    <t>проезд и проживание участников в Ташкенте</t>
  </si>
  <si>
    <t xml:space="preserve">Взято за среднее количество 30 долларов проезд туда и обратно с места проживания участников и 50 долларов - самое минимальная оценка проживания в Ташкенте в течение 1 суток. </t>
  </si>
  <si>
    <t>Мероприятие 6.  Продолжение работы после ярмарки</t>
  </si>
  <si>
    <t>проведение пост тренинга по книге "Популярно о мелиорации"</t>
  </si>
  <si>
    <t>дней</t>
  </si>
  <si>
    <t>оплата расходов по проезду до Ташкента и проживания в Ташкенте</t>
  </si>
  <si>
    <t>кофе-брейк и обед</t>
  </si>
  <si>
    <t>предоставление кофе-брейка и обеда для участников</t>
  </si>
  <si>
    <t>распространение бюллетеня</t>
  </si>
  <si>
    <t>почтовые расходы</t>
  </si>
  <si>
    <t>разработка и проведение маркетингового исследования по эффективности</t>
  </si>
  <si>
    <t>газета</t>
  </si>
  <si>
    <t>инфографика</t>
  </si>
  <si>
    <t xml:space="preserve">баннер </t>
  </si>
  <si>
    <t>будет нанят дизайнер Сагдиев Тимур на разработку дизайна баннеров по ярмарке</t>
  </si>
  <si>
    <t>консультант</t>
  </si>
  <si>
    <t>комлект</t>
  </si>
  <si>
    <t>Inna Rudenko; Davron Niyazmetov; Oybek Egamberdiev; Bakhitbay Aybergenov; Azat Tileumuratov; Islom Bayjanov;  Abdumurod Ashurov; Abdulvokhid Boltabaev; Muydin Muminov; Nasriddin Khalilov; Khujjaz Jabborov; Shavkat Yakubov; Irina Dergacheva; Abdi-Kadir Ergashev; Bakhtityar Kamilov; Gulnara Djumaniyazova; Evgeniy Botman; Bastamkul Saidkulov; Marsel Minzafarov; Aleksandr Morozov</t>
  </si>
  <si>
    <t>оплата расходов фермеров по проезду до Ташкента и проживания в Ташкенте</t>
  </si>
  <si>
    <t>проезд и проживание тренеров в Ташкенте</t>
  </si>
  <si>
    <t>оплата расходов тренеров по проезду до Ташкента и проживания в Ташкенте</t>
  </si>
  <si>
    <t xml:space="preserve">сумма включает перелет/приезд на такси и проживание в ташкенте </t>
  </si>
  <si>
    <t>Итоговые материалы по результатам ярмарки</t>
  </si>
  <si>
    <t xml:space="preserve">публикация различного рода материалов по наиболее востребованным практикам во время ярмарки </t>
  </si>
  <si>
    <t>Объявление о проведении ярмарки будет напечатано в по два раза в семи наиболее читаемых газетах</t>
  </si>
  <si>
    <t>будет нанят дизайнер Сагдиев Темур на разработку инфографик по наиболее успешным технологиям ПМГ ГЭФ</t>
  </si>
  <si>
    <t>ISS costs</t>
  </si>
  <si>
    <t>Подитог</t>
  </si>
  <si>
    <t>дизайн календаря</t>
  </si>
  <si>
    <t>календарь</t>
  </si>
  <si>
    <t>будет нанят дизайнер Сагдиев Тимур на разработку дизайна календаря на 2014 год</t>
  </si>
  <si>
    <t>Оплата подготовки презентаций</t>
  </si>
  <si>
    <t>Мероприятие 7. Подготовка календаря ПМГ ГЭФ на 2014 год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</si>
</sst>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32" borderId="12" xfId="0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72" fontId="0" fillId="0" borderId="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pane ySplit="2" topLeftCell="A24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15.00390625" style="4" customWidth="1"/>
    <col min="2" max="2" width="14.00390625" style="4" customWidth="1"/>
    <col min="3" max="3" width="15.57421875" style="4" customWidth="1"/>
    <col min="4" max="4" width="7.421875" style="4" customWidth="1"/>
    <col min="5" max="5" width="10.57421875" style="4" customWidth="1"/>
    <col min="6" max="6" width="10.140625" style="4" customWidth="1"/>
    <col min="7" max="7" width="10.57421875" style="1" customWidth="1"/>
    <col min="8" max="8" width="10.140625" style="1" bestFit="1" customWidth="1"/>
    <col min="9" max="9" width="11.140625" style="2" bestFit="1" customWidth="1"/>
    <col min="10" max="10" width="26.7109375" style="2" customWidth="1"/>
    <col min="11" max="11" width="73.421875" style="0" customWidth="1"/>
  </cols>
  <sheetData>
    <row r="1" spans="1:10" ht="12.75">
      <c r="A1" s="5"/>
      <c r="B1" s="5"/>
      <c r="C1" s="5"/>
      <c r="D1" s="5"/>
      <c r="E1" s="5"/>
      <c r="F1" s="5"/>
      <c r="G1" s="17" t="s">
        <v>5</v>
      </c>
      <c r="H1" s="18"/>
      <c r="I1" s="19"/>
      <c r="J1" s="6"/>
    </row>
    <row r="2" spans="1:10" ht="76.5">
      <c r="A2" s="10" t="s">
        <v>10</v>
      </c>
      <c r="B2" s="10" t="s">
        <v>0</v>
      </c>
      <c r="C2" s="10" t="s">
        <v>4</v>
      </c>
      <c r="D2" s="10" t="s">
        <v>1</v>
      </c>
      <c r="E2" s="10" t="s">
        <v>2</v>
      </c>
      <c r="F2" s="10" t="s">
        <v>3</v>
      </c>
      <c r="G2" s="10" t="s">
        <v>6</v>
      </c>
      <c r="H2" s="10" t="s">
        <v>7</v>
      </c>
      <c r="I2" s="10" t="s">
        <v>8</v>
      </c>
      <c r="J2" s="10" t="s">
        <v>9</v>
      </c>
    </row>
    <row r="3" spans="1:10" ht="51">
      <c r="A3" s="7" t="s">
        <v>14</v>
      </c>
      <c r="B3" s="7" t="s">
        <v>15</v>
      </c>
      <c r="C3" s="7" t="s">
        <v>16</v>
      </c>
      <c r="D3" s="7" t="s">
        <v>57</v>
      </c>
      <c r="E3" s="7">
        <v>7</v>
      </c>
      <c r="F3" s="14">
        <v>805</v>
      </c>
      <c r="G3" s="8">
        <f>E3*F3</f>
        <v>5635</v>
      </c>
      <c r="H3" s="8">
        <v>0</v>
      </c>
      <c r="I3" s="9">
        <f>G3+H3</f>
        <v>5635</v>
      </c>
      <c r="J3" s="3" t="s">
        <v>70</v>
      </c>
    </row>
    <row r="4" spans="1:10" ht="63.75">
      <c r="A4" s="7"/>
      <c r="B4" s="7"/>
      <c r="C4" s="7" t="s">
        <v>17</v>
      </c>
      <c r="D4" s="7" t="s">
        <v>58</v>
      </c>
      <c r="E4" s="7">
        <v>13</v>
      </c>
      <c r="F4" s="8">
        <v>205</v>
      </c>
      <c r="G4" s="8">
        <f>E4*F4</f>
        <v>2665</v>
      </c>
      <c r="H4" s="8">
        <v>0</v>
      </c>
      <c r="I4" s="9">
        <f aca="true" t="shared" si="0" ref="I4:I32">G4+H4</f>
        <v>2665</v>
      </c>
      <c r="J4" s="3" t="s">
        <v>71</v>
      </c>
    </row>
    <row r="5" spans="1:10" ht="25.5">
      <c r="A5" s="7"/>
      <c r="B5" s="7"/>
      <c r="C5" s="7" t="s">
        <v>18</v>
      </c>
      <c r="D5" s="7"/>
      <c r="E5" s="7">
        <v>13</v>
      </c>
      <c r="F5" s="8">
        <v>15</v>
      </c>
      <c r="G5" s="8">
        <f>E5*F5</f>
        <v>195</v>
      </c>
      <c r="H5" s="8">
        <v>0</v>
      </c>
      <c r="I5" s="9">
        <f t="shared" si="0"/>
        <v>195</v>
      </c>
      <c r="J5" s="3"/>
    </row>
    <row r="6" spans="1:10" ht="51">
      <c r="A6" s="7"/>
      <c r="B6" s="7"/>
      <c r="C6" s="7" t="s">
        <v>19</v>
      </c>
      <c r="D6" s="7" t="s">
        <v>59</v>
      </c>
      <c r="E6" s="7">
        <v>1</v>
      </c>
      <c r="F6" s="8">
        <v>70</v>
      </c>
      <c r="G6" s="8">
        <v>70</v>
      </c>
      <c r="H6" s="8">
        <v>0</v>
      </c>
      <c r="I6" s="9">
        <f t="shared" si="0"/>
        <v>70</v>
      </c>
      <c r="J6" s="3" t="s">
        <v>60</v>
      </c>
    </row>
    <row r="7" spans="1:10" ht="12.75">
      <c r="A7" s="7"/>
      <c r="B7" s="7"/>
      <c r="C7" s="7" t="s">
        <v>20</v>
      </c>
      <c r="D7" s="7" t="s">
        <v>59</v>
      </c>
      <c r="E7" s="7">
        <v>8</v>
      </c>
      <c r="F7" s="8">
        <v>55</v>
      </c>
      <c r="G7" s="8">
        <f>E7*F7</f>
        <v>440</v>
      </c>
      <c r="H7" s="8">
        <v>0</v>
      </c>
      <c r="I7" s="9">
        <f t="shared" si="0"/>
        <v>440</v>
      </c>
      <c r="J7" s="3"/>
    </row>
    <row r="8" spans="1:10" ht="12.75">
      <c r="A8" s="7"/>
      <c r="B8" s="7"/>
      <c r="C8" s="16"/>
      <c r="D8" s="7"/>
      <c r="E8" s="7"/>
      <c r="F8" s="8"/>
      <c r="G8" s="8"/>
      <c r="H8" s="8"/>
      <c r="I8" s="9"/>
      <c r="J8" s="3"/>
    </row>
    <row r="9" spans="1:10" ht="204">
      <c r="A9" s="7" t="s">
        <v>21</v>
      </c>
      <c r="B9" s="7" t="s">
        <v>22</v>
      </c>
      <c r="C9" s="7" t="s">
        <v>77</v>
      </c>
      <c r="D9" s="7" t="s">
        <v>61</v>
      </c>
      <c r="E9" s="7">
        <v>20</v>
      </c>
      <c r="F9" s="8">
        <v>130</v>
      </c>
      <c r="G9" s="8">
        <f>E9*F9</f>
        <v>2600</v>
      </c>
      <c r="H9" s="8">
        <v>0</v>
      </c>
      <c r="I9" s="9">
        <f t="shared" si="0"/>
        <v>2600</v>
      </c>
      <c r="J9" s="15" t="s">
        <v>63</v>
      </c>
    </row>
    <row r="10" spans="1:10" ht="38.25">
      <c r="A10" s="7"/>
      <c r="B10" s="7" t="s">
        <v>23</v>
      </c>
      <c r="C10" s="7" t="s">
        <v>24</v>
      </c>
      <c r="D10" s="7" t="s">
        <v>62</v>
      </c>
      <c r="E10" s="7">
        <v>200</v>
      </c>
      <c r="F10" s="8">
        <v>12.5</v>
      </c>
      <c r="G10" s="8">
        <f>E10*F10</f>
        <v>2500</v>
      </c>
      <c r="H10" s="8">
        <v>0</v>
      </c>
      <c r="I10" s="9">
        <f>G10+H10</f>
        <v>2500</v>
      </c>
      <c r="J10" s="3"/>
    </row>
    <row r="11" spans="1:10" ht="89.25">
      <c r="A11" s="7" t="s">
        <v>25</v>
      </c>
      <c r="B11" s="7" t="s">
        <v>26</v>
      </c>
      <c r="C11" s="7" t="s">
        <v>29</v>
      </c>
      <c r="D11" s="7" t="s">
        <v>27</v>
      </c>
      <c r="E11" s="7">
        <v>1</v>
      </c>
      <c r="F11" s="8">
        <v>3000</v>
      </c>
      <c r="G11" s="8">
        <v>0</v>
      </c>
      <c r="H11" s="8">
        <f>E11*F11</f>
        <v>3000</v>
      </c>
      <c r="I11" s="9">
        <f t="shared" si="0"/>
        <v>3000</v>
      </c>
      <c r="J11" s="3" t="s">
        <v>28</v>
      </c>
    </row>
    <row r="12" spans="1:10" ht="25.5">
      <c r="A12" s="7"/>
      <c r="B12" s="7"/>
      <c r="C12" s="7" t="s">
        <v>30</v>
      </c>
      <c r="D12" s="7" t="s">
        <v>31</v>
      </c>
      <c r="E12" s="7">
        <v>120</v>
      </c>
      <c r="F12" s="8">
        <v>9.75</v>
      </c>
      <c r="G12" s="8">
        <f>E12*F12</f>
        <v>1170</v>
      </c>
      <c r="H12" s="8">
        <v>0</v>
      </c>
      <c r="I12" s="9">
        <f t="shared" si="0"/>
        <v>1170</v>
      </c>
      <c r="J12" s="3"/>
    </row>
    <row r="13" spans="1:10" ht="25.5">
      <c r="A13" s="7"/>
      <c r="B13" s="7"/>
      <c r="C13" s="7" t="s">
        <v>32</v>
      </c>
      <c r="D13" s="7" t="s">
        <v>13</v>
      </c>
      <c r="E13" s="7">
        <v>2000</v>
      </c>
      <c r="F13" s="8">
        <v>5</v>
      </c>
      <c r="G13" s="8">
        <f>E13*F13</f>
        <v>10000</v>
      </c>
      <c r="H13" s="8">
        <v>0</v>
      </c>
      <c r="I13" s="9">
        <f t="shared" si="0"/>
        <v>10000</v>
      </c>
      <c r="J13" s="3"/>
    </row>
    <row r="14" spans="1:10" ht="38.25">
      <c r="A14" s="7"/>
      <c r="B14" s="7"/>
      <c r="C14" s="7" t="s">
        <v>33</v>
      </c>
      <c r="D14" s="7"/>
      <c r="E14" s="7">
        <v>1</v>
      </c>
      <c r="F14" s="8">
        <v>1000</v>
      </c>
      <c r="G14" s="8">
        <f>E14*F14</f>
        <v>1000</v>
      </c>
      <c r="H14" s="8">
        <v>0</v>
      </c>
      <c r="I14" s="9">
        <f t="shared" si="0"/>
        <v>1000</v>
      </c>
      <c r="J14" s="3"/>
    </row>
    <row r="15" spans="1:10" ht="63.75">
      <c r="A15" s="7" t="s">
        <v>34</v>
      </c>
      <c r="B15" s="7" t="s">
        <v>35</v>
      </c>
      <c r="C15" s="7" t="s">
        <v>36</v>
      </c>
      <c r="D15" s="7" t="s">
        <v>13</v>
      </c>
      <c r="E15" s="7">
        <v>3500</v>
      </c>
      <c r="F15" s="8">
        <v>1.2</v>
      </c>
      <c r="G15" s="8">
        <f>E15*F15</f>
        <v>4200</v>
      </c>
      <c r="H15" s="8">
        <v>0</v>
      </c>
      <c r="I15" s="9">
        <f t="shared" si="0"/>
        <v>4200</v>
      </c>
      <c r="J15" s="3"/>
    </row>
    <row r="16" spans="1:10" ht="102">
      <c r="A16" s="7" t="s">
        <v>37</v>
      </c>
      <c r="B16" s="7" t="s">
        <v>38</v>
      </c>
      <c r="C16" s="7" t="s">
        <v>39</v>
      </c>
      <c r="D16" s="7" t="s">
        <v>41</v>
      </c>
      <c r="E16" s="7">
        <v>2</v>
      </c>
      <c r="F16" s="8">
        <v>2000</v>
      </c>
      <c r="G16" s="8">
        <v>0</v>
      </c>
      <c r="H16" s="8">
        <f>E16*F16</f>
        <v>4000</v>
      </c>
      <c r="I16" s="9">
        <f t="shared" si="0"/>
        <v>4000</v>
      </c>
      <c r="J16" s="3" t="s">
        <v>40</v>
      </c>
    </row>
    <row r="17" spans="1:10" ht="38.25">
      <c r="A17" s="7"/>
      <c r="B17" s="7" t="s">
        <v>42</v>
      </c>
      <c r="C17" s="7" t="s">
        <v>43</v>
      </c>
      <c r="D17" s="7" t="s">
        <v>44</v>
      </c>
      <c r="E17" s="7">
        <f>2*200</f>
        <v>400</v>
      </c>
      <c r="F17" s="8">
        <v>6</v>
      </c>
      <c r="G17" s="8">
        <f>E17*F17</f>
        <v>2400</v>
      </c>
      <c r="H17" s="8">
        <v>0</v>
      </c>
      <c r="I17" s="9">
        <f t="shared" si="0"/>
        <v>2400</v>
      </c>
      <c r="J17" s="3"/>
    </row>
    <row r="18" spans="1:10" ht="25.5">
      <c r="A18" s="7"/>
      <c r="B18" s="7"/>
      <c r="C18" s="7" t="s">
        <v>45</v>
      </c>
      <c r="D18" s="7" t="s">
        <v>13</v>
      </c>
      <c r="E18" s="7">
        <v>400</v>
      </c>
      <c r="F18" s="8">
        <v>0.6</v>
      </c>
      <c r="G18" s="8">
        <f>E18*F18</f>
        <v>240</v>
      </c>
      <c r="H18" s="8">
        <v>0</v>
      </c>
      <c r="I18" s="9">
        <f t="shared" si="0"/>
        <v>240</v>
      </c>
      <c r="J18" s="3"/>
    </row>
    <row r="19" spans="1:10" ht="89.25">
      <c r="A19" s="7"/>
      <c r="B19" s="7" t="s">
        <v>46</v>
      </c>
      <c r="C19" s="7" t="s">
        <v>64</v>
      </c>
      <c r="D19" s="7" t="s">
        <v>12</v>
      </c>
      <c r="E19" s="7">
        <v>200</v>
      </c>
      <c r="F19" s="8">
        <f>30+50</f>
        <v>80</v>
      </c>
      <c r="G19" s="8">
        <v>0</v>
      </c>
      <c r="H19" s="8">
        <f>E19*F19</f>
        <v>16000</v>
      </c>
      <c r="I19" s="9">
        <f t="shared" si="0"/>
        <v>16000</v>
      </c>
      <c r="J19" s="3" t="s">
        <v>47</v>
      </c>
    </row>
    <row r="20" spans="1:10" ht="76.5">
      <c r="A20" s="7"/>
      <c r="B20" s="7" t="s">
        <v>65</v>
      </c>
      <c r="C20" s="7" t="s">
        <v>66</v>
      </c>
      <c r="D20" s="7" t="s">
        <v>12</v>
      </c>
      <c r="E20" s="7">
        <v>11</v>
      </c>
      <c r="F20" s="8">
        <v>406</v>
      </c>
      <c r="G20" s="8">
        <f>E20*F20</f>
        <v>4466</v>
      </c>
      <c r="H20" s="8">
        <v>0</v>
      </c>
      <c r="I20" s="9">
        <f t="shared" si="0"/>
        <v>4466</v>
      </c>
      <c r="J20" s="3" t="s">
        <v>67</v>
      </c>
    </row>
    <row r="21" spans="1:10" ht="63.75">
      <c r="A21" s="7" t="s">
        <v>48</v>
      </c>
      <c r="B21" s="7" t="s">
        <v>49</v>
      </c>
      <c r="C21" s="7" t="s">
        <v>39</v>
      </c>
      <c r="D21" s="7" t="s">
        <v>50</v>
      </c>
      <c r="E21" s="7">
        <v>1</v>
      </c>
      <c r="F21" s="8">
        <v>1000</v>
      </c>
      <c r="G21" s="8">
        <f>E21*F21</f>
        <v>1000</v>
      </c>
      <c r="H21" s="8">
        <v>0</v>
      </c>
      <c r="I21" s="9">
        <f t="shared" si="0"/>
        <v>1000</v>
      </c>
      <c r="J21" s="3"/>
    </row>
    <row r="22" spans="1:10" ht="63.75">
      <c r="A22" s="7"/>
      <c r="B22" s="7" t="s">
        <v>46</v>
      </c>
      <c r="C22" s="7" t="s">
        <v>51</v>
      </c>
      <c r="D22" s="7" t="s">
        <v>12</v>
      </c>
      <c r="E22" s="7">
        <v>100</v>
      </c>
      <c r="F22" s="8">
        <f>30+50</f>
        <v>80</v>
      </c>
      <c r="G22" s="8">
        <v>0</v>
      </c>
      <c r="H22" s="8">
        <f>E22*F22</f>
        <v>8000</v>
      </c>
      <c r="I22" s="9">
        <f>G22+H22</f>
        <v>8000</v>
      </c>
      <c r="J22" s="3"/>
    </row>
    <row r="23" spans="1:10" ht="51">
      <c r="A23" s="7"/>
      <c r="B23" s="7" t="s">
        <v>52</v>
      </c>
      <c r="C23" s="7" t="s">
        <v>53</v>
      </c>
      <c r="D23" s="7" t="s">
        <v>44</v>
      </c>
      <c r="E23" s="7">
        <f>100</f>
        <v>100</v>
      </c>
      <c r="F23" s="8">
        <v>6</v>
      </c>
      <c r="G23" s="8">
        <f>E23*F23</f>
        <v>600</v>
      </c>
      <c r="H23" s="8">
        <v>0</v>
      </c>
      <c r="I23" s="9">
        <f>G23+H23</f>
        <v>600</v>
      </c>
      <c r="J23" s="3"/>
    </row>
    <row r="24" spans="1:10" ht="25.5">
      <c r="A24" s="7"/>
      <c r="B24" s="7" t="s">
        <v>54</v>
      </c>
      <c r="C24" s="7" t="s">
        <v>55</v>
      </c>
      <c r="D24" s="7"/>
      <c r="E24" s="7"/>
      <c r="F24" s="8"/>
      <c r="G24" s="8"/>
      <c r="H24" s="8"/>
      <c r="I24" s="9">
        <f t="shared" si="0"/>
        <v>0</v>
      </c>
      <c r="J24" s="3"/>
    </row>
    <row r="25" spans="1:10" ht="89.25">
      <c r="A25" s="7"/>
      <c r="B25" s="7" t="s">
        <v>56</v>
      </c>
      <c r="C25" s="7"/>
      <c r="D25" s="7"/>
      <c r="E25" s="7"/>
      <c r="F25" s="8"/>
      <c r="G25" s="8"/>
      <c r="H25" s="8"/>
      <c r="I25" s="9">
        <f t="shared" si="0"/>
        <v>0</v>
      </c>
      <c r="J25" s="3"/>
    </row>
    <row r="26" spans="1:10" ht="89.25">
      <c r="A26" s="7"/>
      <c r="B26" s="7" t="s">
        <v>68</v>
      </c>
      <c r="C26" s="7" t="s">
        <v>69</v>
      </c>
      <c r="D26" s="7" t="s">
        <v>13</v>
      </c>
      <c r="E26" s="7">
        <v>2900</v>
      </c>
      <c r="F26" s="8">
        <v>3</v>
      </c>
      <c r="G26" s="8">
        <f>E26*F26</f>
        <v>8700</v>
      </c>
      <c r="H26" s="8">
        <v>0</v>
      </c>
      <c r="I26" s="9">
        <f t="shared" si="0"/>
        <v>8700</v>
      </c>
      <c r="J26" s="3"/>
    </row>
    <row r="27" spans="1:10" ht="63.75">
      <c r="A27" s="7" t="s">
        <v>78</v>
      </c>
      <c r="B27" s="7"/>
      <c r="C27" s="16" t="s">
        <v>74</v>
      </c>
      <c r="D27" s="16" t="s">
        <v>75</v>
      </c>
      <c r="E27" s="7">
        <v>1</v>
      </c>
      <c r="F27" s="8">
        <v>200</v>
      </c>
      <c r="G27" s="8">
        <f>E27*F27</f>
        <v>200</v>
      </c>
      <c r="H27" s="8">
        <v>0</v>
      </c>
      <c r="I27" s="9">
        <f t="shared" si="0"/>
        <v>200</v>
      </c>
      <c r="J27" s="3" t="s">
        <v>76</v>
      </c>
    </row>
    <row r="28" spans="1:10" ht="12.75">
      <c r="A28" s="7"/>
      <c r="B28" s="7"/>
      <c r="C28" s="7"/>
      <c r="D28" s="7"/>
      <c r="E28" s="7"/>
      <c r="F28" s="8"/>
      <c r="G28" s="8"/>
      <c r="H28" s="8"/>
      <c r="I28" s="9">
        <f t="shared" si="0"/>
        <v>0</v>
      </c>
      <c r="J28" s="3"/>
    </row>
    <row r="29" spans="1:10" ht="12.75">
      <c r="A29" s="7"/>
      <c r="B29" s="7"/>
      <c r="C29" s="7"/>
      <c r="D29" s="7"/>
      <c r="E29" s="7"/>
      <c r="F29" s="8"/>
      <c r="G29" s="8"/>
      <c r="H29" s="8"/>
      <c r="I29" s="9">
        <f t="shared" si="0"/>
        <v>0</v>
      </c>
      <c r="J29" s="3"/>
    </row>
    <row r="30" spans="1:10" ht="12.75">
      <c r="A30" s="7"/>
      <c r="B30" s="7"/>
      <c r="C30" s="7"/>
      <c r="D30" s="7"/>
      <c r="E30" s="7"/>
      <c r="F30" s="8"/>
      <c r="G30" s="8"/>
      <c r="H30" s="8"/>
      <c r="I30" s="9">
        <f t="shared" si="0"/>
        <v>0</v>
      </c>
      <c r="J30" s="3"/>
    </row>
    <row r="31" spans="1:10" ht="12.75">
      <c r="A31" s="7"/>
      <c r="B31" s="7"/>
      <c r="C31" s="7"/>
      <c r="D31" s="7"/>
      <c r="E31" s="7"/>
      <c r="F31" s="8"/>
      <c r="G31" s="8"/>
      <c r="H31" s="8"/>
      <c r="I31" s="9">
        <f t="shared" si="0"/>
        <v>0</v>
      </c>
      <c r="J31" s="3"/>
    </row>
    <row r="32" spans="1:10" ht="12.75">
      <c r="A32" s="7"/>
      <c r="B32" s="7"/>
      <c r="C32" s="7"/>
      <c r="D32" s="7"/>
      <c r="E32" s="7"/>
      <c r="F32" s="8"/>
      <c r="G32" s="8"/>
      <c r="H32" s="8"/>
      <c r="I32" s="9">
        <f t="shared" si="0"/>
        <v>0</v>
      </c>
      <c r="J32" s="3"/>
    </row>
    <row r="33" spans="1:10" ht="12.75">
      <c r="A33" s="7" t="s">
        <v>73</v>
      </c>
      <c r="B33" s="7"/>
      <c r="C33" s="7"/>
      <c r="D33" s="7"/>
      <c r="E33" s="7"/>
      <c r="F33" s="8"/>
      <c r="G33" s="8">
        <f>SUM(G3:G32)</f>
        <v>48081</v>
      </c>
      <c r="H33" s="8">
        <f>SUM(H3:H32)</f>
        <v>31000</v>
      </c>
      <c r="I33" s="8">
        <f>SUM(I3:I32)</f>
        <v>79081</v>
      </c>
      <c r="J33" s="3"/>
    </row>
    <row r="34" spans="1:10" ht="12.75">
      <c r="A34" s="7" t="s">
        <v>72</v>
      </c>
      <c r="B34" s="7"/>
      <c r="C34" s="7"/>
      <c r="D34" s="7"/>
      <c r="E34" s="7"/>
      <c r="F34" s="8"/>
      <c r="G34" s="8">
        <f>G33*0.04</f>
        <v>1923.24</v>
      </c>
      <c r="H34" s="8">
        <v>0</v>
      </c>
      <c r="I34" s="9">
        <f>G34</f>
        <v>1923.24</v>
      </c>
      <c r="J34" s="3"/>
    </row>
    <row r="35" spans="1:10" ht="12.75">
      <c r="A35" s="13" t="s">
        <v>11</v>
      </c>
      <c r="B35" s="7"/>
      <c r="C35" s="7"/>
      <c r="D35" s="7"/>
      <c r="E35" s="7"/>
      <c r="F35" s="7"/>
      <c r="G35" s="11">
        <f>G33+G34</f>
        <v>50004.24</v>
      </c>
      <c r="H35" s="11">
        <f>H33+H34</f>
        <v>31000</v>
      </c>
      <c r="I35" s="12">
        <f>I33+I34</f>
        <v>81004.24</v>
      </c>
      <c r="J35" s="3"/>
    </row>
  </sheetData>
  <sheetProtection/>
  <mergeCells count="1">
    <mergeCell ref="G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Nodira</cp:lastModifiedBy>
  <cp:lastPrinted>2009-07-21T10:08:03Z</cp:lastPrinted>
  <dcterms:created xsi:type="dcterms:W3CDTF">2009-07-21T10:01:02Z</dcterms:created>
  <dcterms:modified xsi:type="dcterms:W3CDTF">2013-08-14T12:49:19Z</dcterms:modified>
  <cp:category/>
  <cp:version/>
  <cp:contentType/>
  <cp:contentStatus/>
</cp:coreProperties>
</file>