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61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<sst xmlns="http://schemas.openxmlformats.org/spreadsheetml/2006/main" count="123" uniqueCount="96">
  <si>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</si>
  <si>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</si>
  <si>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</si>
  <si>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</si>
  <si>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</si>
  <si>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</si>
  <si>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</si>
  <si>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</si>
  <si>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</si>
  <si>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</si>
  <si>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</si>
  <si>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Углубление колодца до 100 метров</t>
  </si>
  <si>
    <t>Мероприятие 1.1. Углубление  колодца до 100 метров.</t>
  </si>
  <si>
    <t>метр</t>
  </si>
  <si>
    <t xml:space="preserve">Собственные средства фермера </t>
  </si>
  <si>
    <t>Мероприятие 1.2. Закупка и доставка фотоэлектрического глубинного насоса до поселка Араббанди.</t>
  </si>
  <si>
    <t xml:space="preserve">Покупка и доставка глубинного насоса </t>
  </si>
  <si>
    <t>Фотоэлектрический глубинный насос</t>
  </si>
  <si>
    <t>шт.</t>
  </si>
  <si>
    <t>Будет приобретаться на основе тендера</t>
  </si>
  <si>
    <t>Аренда грузового автомобиля</t>
  </si>
  <si>
    <t>Доставка глубинного насоса до поселка Араббанди</t>
  </si>
  <si>
    <t>Мероприятие 1.3. Установка фотоэлектрического глубинного насоса.</t>
  </si>
  <si>
    <t>Установка глубинного насоса</t>
  </si>
  <si>
    <t>Монтаж</t>
  </si>
  <si>
    <t>Личный вклад проектной группы</t>
  </si>
  <si>
    <t>Покупка цистерны</t>
  </si>
  <si>
    <t>Мероприятие 2.1. Закуп цистерны объемом 2500 литров и  необходимых материалов для водонапорной башни.</t>
  </si>
  <si>
    <t>Цистерна до 2500 литров</t>
  </si>
  <si>
    <t>Мероприятие 2.2. Монтаж цистерны объемом 2500 литров.</t>
  </si>
  <si>
    <t>Установка цистерны</t>
  </si>
  <si>
    <t>Мероприятие 3.1. Закупка необходимого материала для капельного орошения.</t>
  </si>
  <si>
    <t>фитинги</t>
  </si>
  <si>
    <t>Мероприятие 3.2. Монтаж капельного орошения.</t>
  </si>
  <si>
    <t>Установка капельного орошения</t>
  </si>
  <si>
    <t>га</t>
  </si>
  <si>
    <t>Мероприятие 5.1. Закуп сеянцев фисташки и саженцев миндаля и их доставка до поселка Араббанди</t>
  </si>
  <si>
    <t>Покупка сеянцев фисташки</t>
  </si>
  <si>
    <t>Покупка саженцев миндаля</t>
  </si>
  <si>
    <t>сеянцы фисташки</t>
  </si>
  <si>
    <t>саженцы миндаля</t>
  </si>
  <si>
    <t>труба диаметр 50 мм</t>
  </si>
  <si>
    <t>Мероприятие 4.1. Установка ограждения и посадка защитной полосы от скота.</t>
  </si>
  <si>
    <t>Мероприятие 5.2. Посадка сеянцев фисташки и миндаля.</t>
  </si>
  <si>
    <t>Организационные расходы</t>
  </si>
  <si>
    <t>Интернет</t>
  </si>
  <si>
    <t>телефон</t>
  </si>
  <si>
    <t>контракт</t>
  </si>
  <si>
    <t>суточные</t>
  </si>
  <si>
    <t>Закупка необходимых материалов и наём рабочих для установки цистерны</t>
  </si>
  <si>
    <t>Комуникация</t>
  </si>
  <si>
    <t>Зарплата проектной группы</t>
  </si>
  <si>
    <t>Рытье рва</t>
  </si>
  <si>
    <t xml:space="preserve">Посадка </t>
  </si>
  <si>
    <t>посадка</t>
  </si>
  <si>
    <t>мес</t>
  </si>
  <si>
    <t>чел/мес</t>
  </si>
  <si>
    <t>чел/день</t>
  </si>
  <si>
    <t>Личный вклад фермера</t>
  </si>
  <si>
    <t>Непредвиденные расходы</t>
  </si>
  <si>
    <t>Оплата бизнес услуг UNDP office</t>
  </si>
  <si>
    <t>Прочие расходы</t>
  </si>
  <si>
    <t>За услуги</t>
  </si>
  <si>
    <t>За услуги 5% от суммы</t>
  </si>
  <si>
    <t xml:space="preserve">Итого </t>
  </si>
  <si>
    <t>Итого по Задаче 1</t>
  </si>
  <si>
    <t>Итого по Задаче 2</t>
  </si>
  <si>
    <t>Итого по Задаче 3</t>
  </si>
  <si>
    <t>Итого по Задаче 5</t>
  </si>
  <si>
    <t>Итого по Задаче 4</t>
  </si>
  <si>
    <t>труба диаметр 25 мм</t>
  </si>
  <si>
    <t>контракт для эксперта</t>
  </si>
  <si>
    <t>Будет нанята транспортная компания</t>
  </si>
  <si>
    <t>Аренда необходимого инструмента, материалов.</t>
  </si>
  <si>
    <t>Собственные средства фермера и личный вклад проектной группы</t>
  </si>
  <si>
    <t>Покупка сеянцев из питомника</t>
  </si>
  <si>
    <t>Покупка саженцев из лесного хозяйства</t>
  </si>
  <si>
    <t>Наем рабочих для углубления колодца и покупка необходимых материалов для осадки колодца (гравий, трубы, водяной насос, дизельный генератор)</t>
  </si>
  <si>
    <t>Будет приобретаться на основе тендера с доставкой до проектной территории автотранспортом</t>
  </si>
  <si>
    <t>Мун Ю., Ходжаев Н.</t>
  </si>
  <si>
    <t>Ботман Е.К.</t>
  </si>
  <si>
    <t>Мероприятие 6.1. Подготовка экономических расчетов по технологии.</t>
  </si>
  <si>
    <t>Подготовка и публикация экономического анализа.</t>
  </si>
  <si>
    <t>для более эффективной работы будет заключен контракт со специалистом для выполенния мероприятия 6.1</t>
  </si>
  <si>
    <t>Составитель</t>
  </si>
  <si>
    <t>стр</t>
  </si>
  <si>
    <t xml:space="preserve"> </t>
  </si>
  <si>
    <t>Мероприятие 6.2. Распространение информации о технологии.</t>
  </si>
  <si>
    <t xml:space="preserve">Составитель </t>
  </si>
  <si>
    <t>Корректор</t>
  </si>
  <si>
    <t xml:space="preserve">Переводчик </t>
  </si>
  <si>
    <t>Дизайнер (верстка 2-х видов брошюры на рус и узб языке)</t>
  </si>
  <si>
    <t>Печать брошюр</t>
  </si>
  <si>
    <t>экз</t>
  </si>
  <si>
    <t>Разработка брошюры  и плакатов-схем по установке микроГЭС мощнотью 25 кВт.</t>
  </si>
  <si>
    <t>для более эффективной работы будет заключен контракт со специалистом для выполенния мероприятия 3.1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</si>
</sst>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[$$-409]#,##0"/>
    <numFmt numFmtId="174" formatCode="#,##0_р_.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24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24" borderId="12" xfId="0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11" borderId="12" xfId="0" applyFill="1" applyBorder="1" applyAlignment="1">
      <alignment vertical="center" wrapText="1"/>
    </xf>
    <xf numFmtId="172" fontId="0" fillId="0" borderId="12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172" fontId="3" fillId="11" borderId="12" xfId="0" applyNumberFormat="1" applyFont="1" applyFill="1" applyBorder="1" applyAlignment="1">
      <alignment vertical="center" wrapText="1"/>
    </xf>
    <xf numFmtId="172" fontId="0" fillId="0" borderId="12" xfId="0" applyNumberFormat="1" applyFill="1" applyBorder="1" applyAlignment="1">
      <alignment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172" fontId="3" fillId="11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2" fontId="0" fillId="0" borderId="12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6" xfId="0" applyFill="1" applyBorder="1" applyAlignment="1">
      <alignment horizont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pane ySplit="2" topLeftCell="BM30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23.421875" style="4" customWidth="1"/>
    <col min="2" max="2" width="20.421875" style="4" customWidth="1"/>
    <col min="3" max="3" width="24.421875" style="4" customWidth="1"/>
    <col min="4" max="4" width="11.140625" style="4" customWidth="1"/>
    <col min="5" max="5" width="10.8515625" style="4" bestFit="1" customWidth="1"/>
    <col min="6" max="6" width="11.140625" style="4" customWidth="1"/>
    <col min="7" max="8" width="10.7109375" style="1" bestFit="1" customWidth="1"/>
    <col min="9" max="9" width="13.140625" style="2" customWidth="1"/>
    <col min="10" max="10" width="28.8515625" style="2" customWidth="1"/>
    <col min="11" max="11" width="73.421875" style="0" customWidth="1"/>
  </cols>
  <sheetData>
    <row r="1" spans="1:10" ht="12.75">
      <c r="A1" s="6"/>
      <c r="B1" s="6"/>
      <c r="C1" s="8"/>
      <c r="D1" s="6"/>
      <c r="E1" s="6"/>
      <c r="F1" s="6"/>
      <c r="G1" s="31" t="s">
        <v>5</v>
      </c>
      <c r="H1" s="32"/>
      <c r="I1" s="33"/>
      <c r="J1" s="7"/>
    </row>
    <row r="2" spans="1:10" ht="38.25">
      <c r="A2" s="5" t="s">
        <v>10</v>
      </c>
      <c r="B2" s="11" t="s">
        <v>0</v>
      </c>
      <c r="C2" s="5" t="s">
        <v>4</v>
      </c>
      <c r="D2" s="11" t="s">
        <v>1</v>
      </c>
      <c r="E2" s="11" t="s">
        <v>2</v>
      </c>
      <c r="F2" s="5" t="s">
        <v>3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1" ht="89.25">
      <c r="A3" s="15" t="s">
        <v>12</v>
      </c>
      <c r="B3" s="15" t="s">
        <v>11</v>
      </c>
      <c r="C3" s="15" t="s">
        <v>77</v>
      </c>
      <c r="D3" s="15" t="s">
        <v>13</v>
      </c>
      <c r="E3" s="15">
        <v>50</v>
      </c>
      <c r="F3" s="30">
        <v>61</v>
      </c>
      <c r="G3" s="17">
        <v>0</v>
      </c>
      <c r="H3" s="22">
        <f>E3*F3</f>
        <v>3050</v>
      </c>
      <c r="I3" s="22">
        <f>G3+H3</f>
        <v>3050</v>
      </c>
      <c r="J3" s="15" t="s">
        <v>14</v>
      </c>
      <c r="K3" s="18"/>
    </row>
    <row r="4" spans="1:11" ht="25.5">
      <c r="A4" s="34" t="s">
        <v>15</v>
      </c>
      <c r="B4" s="15" t="s">
        <v>16</v>
      </c>
      <c r="C4" s="26" t="s">
        <v>17</v>
      </c>
      <c r="D4" s="26" t="s">
        <v>18</v>
      </c>
      <c r="E4" s="26">
        <v>1</v>
      </c>
      <c r="F4" s="26">
        <v>3600</v>
      </c>
      <c r="G4" s="27">
        <f>E4*F4</f>
        <v>3600</v>
      </c>
      <c r="H4" s="27">
        <v>0</v>
      </c>
      <c r="I4" s="27">
        <f aca="true" t="shared" si="0" ref="I4:I36">G4+H4</f>
        <v>3600</v>
      </c>
      <c r="J4" s="26" t="s">
        <v>19</v>
      </c>
      <c r="K4" s="28"/>
    </row>
    <row r="5" spans="1:11" ht="38.25">
      <c r="A5" s="34"/>
      <c r="B5" s="15" t="s">
        <v>21</v>
      </c>
      <c r="C5" s="26" t="s">
        <v>20</v>
      </c>
      <c r="D5" s="26" t="s">
        <v>18</v>
      </c>
      <c r="E5" s="26">
        <v>1</v>
      </c>
      <c r="F5" s="26">
        <v>400</v>
      </c>
      <c r="G5" s="27">
        <f>E5*F5</f>
        <v>400</v>
      </c>
      <c r="H5" s="27">
        <v>0</v>
      </c>
      <c r="I5" s="27">
        <f t="shared" si="0"/>
        <v>400</v>
      </c>
      <c r="J5" s="26" t="s">
        <v>72</v>
      </c>
      <c r="K5" s="28"/>
    </row>
    <row r="6" spans="1:10" ht="51">
      <c r="A6" s="15" t="s">
        <v>22</v>
      </c>
      <c r="B6" s="15" t="s">
        <v>23</v>
      </c>
      <c r="C6" s="15" t="s">
        <v>24</v>
      </c>
      <c r="D6" s="15" t="s">
        <v>18</v>
      </c>
      <c r="E6" s="15">
        <v>1</v>
      </c>
      <c r="F6" s="15">
        <v>2700</v>
      </c>
      <c r="G6" s="17">
        <v>0</v>
      </c>
      <c r="H6" s="22">
        <f>E6*F6</f>
        <v>2700</v>
      </c>
      <c r="I6" s="17">
        <f t="shared" si="0"/>
        <v>2700</v>
      </c>
      <c r="J6" s="15" t="s">
        <v>25</v>
      </c>
    </row>
    <row r="7" spans="1:10" ht="27" customHeight="1">
      <c r="A7" s="20" t="s">
        <v>65</v>
      </c>
      <c r="B7" s="20"/>
      <c r="C7" s="20"/>
      <c r="D7" s="20"/>
      <c r="E7" s="20"/>
      <c r="F7" s="20"/>
      <c r="G7" s="21">
        <f>SUM(G3:G6)</f>
        <v>4000</v>
      </c>
      <c r="H7" s="21">
        <f>SUM(H3:H6)</f>
        <v>5750</v>
      </c>
      <c r="I7" s="21">
        <f>G7+H7</f>
        <v>9750</v>
      </c>
      <c r="J7" s="16"/>
    </row>
    <row r="8" spans="1:11" ht="63.75">
      <c r="A8" s="15" t="s">
        <v>27</v>
      </c>
      <c r="B8" s="15" t="s">
        <v>26</v>
      </c>
      <c r="C8" s="26" t="s">
        <v>28</v>
      </c>
      <c r="D8" s="26" t="s">
        <v>18</v>
      </c>
      <c r="E8" s="26">
        <v>1</v>
      </c>
      <c r="F8" s="26">
        <v>1250</v>
      </c>
      <c r="G8" s="27">
        <f>E8*F8</f>
        <v>1250</v>
      </c>
      <c r="H8" s="27">
        <v>0</v>
      </c>
      <c r="I8" s="27">
        <f t="shared" si="0"/>
        <v>1250</v>
      </c>
      <c r="J8" s="29" t="s">
        <v>78</v>
      </c>
      <c r="K8" s="28"/>
    </row>
    <row r="9" spans="1:10" ht="51">
      <c r="A9" s="15" t="s">
        <v>29</v>
      </c>
      <c r="B9" s="15" t="s">
        <v>30</v>
      </c>
      <c r="C9" s="15" t="s">
        <v>49</v>
      </c>
      <c r="D9" s="15" t="s">
        <v>18</v>
      </c>
      <c r="E9" s="19">
        <v>1</v>
      </c>
      <c r="F9" s="19">
        <v>1500</v>
      </c>
      <c r="G9" s="22">
        <v>0</v>
      </c>
      <c r="H9" s="22">
        <f>E9*F9</f>
        <v>1500</v>
      </c>
      <c r="I9" s="22">
        <f t="shared" si="0"/>
        <v>1500</v>
      </c>
      <c r="J9" s="15" t="s">
        <v>14</v>
      </c>
    </row>
    <row r="10" spans="1:10" ht="12.75">
      <c r="A10" s="20" t="s">
        <v>66</v>
      </c>
      <c r="B10" s="20"/>
      <c r="C10" s="20"/>
      <c r="D10" s="20"/>
      <c r="E10" s="20"/>
      <c r="F10" s="20"/>
      <c r="G10" s="21">
        <f>SUM(G8:G9)</f>
        <v>1250</v>
      </c>
      <c r="H10" s="21">
        <f>SUM(H8:H9)</f>
        <v>1500</v>
      </c>
      <c r="I10" s="21">
        <f>G10+H10</f>
        <v>2750</v>
      </c>
      <c r="J10" s="16"/>
    </row>
    <row r="11" spans="1:11" s="18" customFormat="1" ht="67.5" customHeight="1">
      <c r="A11" s="35" t="s">
        <v>31</v>
      </c>
      <c r="B11" s="19"/>
      <c r="C11" s="26" t="s">
        <v>41</v>
      </c>
      <c r="D11" s="26" t="s">
        <v>13</v>
      </c>
      <c r="E11" s="26">
        <v>300</v>
      </c>
      <c r="F11" s="26">
        <v>1.6</v>
      </c>
      <c r="G11" s="27">
        <f>E11*F11</f>
        <v>480</v>
      </c>
      <c r="H11" s="27">
        <v>0</v>
      </c>
      <c r="I11" s="27">
        <f t="shared" si="0"/>
        <v>480</v>
      </c>
      <c r="J11" s="26" t="s">
        <v>78</v>
      </c>
      <c r="K11" s="36"/>
    </row>
    <row r="12" spans="1:11" s="18" customFormat="1" ht="67.5" customHeight="1">
      <c r="A12" s="35"/>
      <c r="B12" s="19"/>
      <c r="C12" s="26" t="s">
        <v>70</v>
      </c>
      <c r="D12" s="26" t="s">
        <v>13</v>
      </c>
      <c r="E12" s="26">
        <v>6500</v>
      </c>
      <c r="F12" s="26">
        <v>1.3</v>
      </c>
      <c r="G12" s="27">
        <f>E12*F12</f>
        <v>8450</v>
      </c>
      <c r="H12" s="27">
        <v>0</v>
      </c>
      <c r="I12" s="27">
        <f t="shared" si="0"/>
        <v>8450</v>
      </c>
      <c r="J12" s="26" t="s">
        <v>78</v>
      </c>
      <c r="K12" s="36"/>
    </row>
    <row r="13" spans="1:11" s="18" customFormat="1" ht="67.5" customHeight="1">
      <c r="A13" s="35"/>
      <c r="B13" s="19"/>
      <c r="C13" s="26" t="s">
        <v>32</v>
      </c>
      <c r="D13" s="26" t="s">
        <v>18</v>
      </c>
      <c r="E13" s="26">
        <v>20</v>
      </c>
      <c r="F13" s="26">
        <v>1</v>
      </c>
      <c r="G13" s="27">
        <f>E13*F13</f>
        <v>20</v>
      </c>
      <c r="H13" s="27">
        <v>0</v>
      </c>
      <c r="I13" s="27">
        <f t="shared" si="0"/>
        <v>20</v>
      </c>
      <c r="J13" s="26" t="s">
        <v>78</v>
      </c>
      <c r="K13" s="36"/>
    </row>
    <row r="14" spans="1:10" ht="38.25">
      <c r="A14" s="15" t="s">
        <v>33</v>
      </c>
      <c r="B14" s="15" t="s">
        <v>34</v>
      </c>
      <c r="C14" s="15" t="s">
        <v>73</v>
      </c>
      <c r="D14" s="15" t="s">
        <v>35</v>
      </c>
      <c r="E14" s="15">
        <v>5</v>
      </c>
      <c r="F14" s="15">
        <v>600</v>
      </c>
      <c r="G14" s="17">
        <v>0</v>
      </c>
      <c r="H14" s="22">
        <f>E14*F14</f>
        <v>3000</v>
      </c>
      <c r="I14" s="17">
        <f t="shared" si="0"/>
        <v>3000</v>
      </c>
      <c r="J14" s="15" t="s">
        <v>74</v>
      </c>
    </row>
    <row r="15" spans="1:10" ht="12.75">
      <c r="A15" s="20" t="s">
        <v>67</v>
      </c>
      <c r="B15" s="20"/>
      <c r="C15" s="20"/>
      <c r="D15" s="20"/>
      <c r="E15" s="20"/>
      <c r="F15" s="20"/>
      <c r="G15" s="21">
        <f>SUM(G11:G14)</f>
        <v>8950</v>
      </c>
      <c r="H15" s="21">
        <f>SUM(H11:H14)</f>
        <v>3000</v>
      </c>
      <c r="I15" s="21">
        <f>SUM(I11:I14)</f>
        <v>11950</v>
      </c>
      <c r="J15" s="16"/>
    </row>
    <row r="16" spans="1:10" ht="31.5" customHeight="1">
      <c r="A16" s="34" t="s">
        <v>42</v>
      </c>
      <c r="B16" s="15" t="s">
        <v>52</v>
      </c>
      <c r="C16" s="15"/>
      <c r="D16" s="15" t="s">
        <v>13</v>
      </c>
      <c r="E16" s="15">
        <v>600</v>
      </c>
      <c r="F16" s="15">
        <v>10</v>
      </c>
      <c r="G16" s="17">
        <v>0</v>
      </c>
      <c r="H16" s="22">
        <f>E16*F16</f>
        <v>6000</v>
      </c>
      <c r="I16" s="17">
        <f t="shared" si="0"/>
        <v>6000</v>
      </c>
      <c r="J16" s="15" t="s">
        <v>14</v>
      </c>
    </row>
    <row r="17" spans="1:10" ht="31.5" customHeight="1">
      <c r="A17" s="34"/>
      <c r="B17" s="15" t="s">
        <v>53</v>
      </c>
      <c r="C17" s="15"/>
      <c r="D17" s="15" t="s">
        <v>13</v>
      </c>
      <c r="E17" s="15">
        <v>600</v>
      </c>
      <c r="F17" s="15">
        <v>7</v>
      </c>
      <c r="G17" s="17">
        <v>0</v>
      </c>
      <c r="H17" s="22">
        <f>E17*F17</f>
        <v>4200</v>
      </c>
      <c r="I17" s="17">
        <f t="shared" si="0"/>
        <v>4200</v>
      </c>
      <c r="J17" s="15" t="s">
        <v>14</v>
      </c>
    </row>
    <row r="18" spans="1:10" ht="12.75">
      <c r="A18" s="20" t="s">
        <v>69</v>
      </c>
      <c r="B18" s="20"/>
      <c r="C18" s="20"/>
      <c r="D18" s="20"/>
      <c r="E18" s="20"/>
      <c r="F18" s="20"/>
      <c r="G18" s="21">
        <f>SUM(G16:G17)</f>
        <v>0</v>
      </c>
      <c r="H18" s="21">
        <f>SUM(H16:H17)</f>
        <v>10200</v>
      </c>
      <c r="I18" s="21">
        <f>G18+H18</f>
        <v>10200</v>
      </c>
      <c r="J18" s="16"/>
    </row>
    <row r="19" spans="1:11" ht="34.5" customHeight="1">
      <c r="A19" s="34" t="s">
        <v>36</v>
      </c>
      <c r="B19" s="15" t="s">
        <v>37</v>
      </c>
      <c r="C19" s="26" t="s">
        <v>39</v>
      </c>
      <c r="D19" s="26" t="s">
        <v>18</v>
      </c>
      <c r="E19" s="26">
        <v>2000</v>
      </c>
      <c r="F19" s="29">
        <v>2</v>
      </c>
      <c r="G19" s="27">
        <f>E19*F19</f>
        <v>4000</v>
      </c>
      <c r="H19" s="27">
        <v>0</v>
      </c>
      <c r="I19" s="27">
        <f t="shared" si="0"/>
        <v>4000</v>
      </c>
      <c r="J19" s="26" t="s">
        <v>75</v>
      </c>
      <c r="K19" s="28"/>
    </row>
    <row r="20" spans="1:11" ht="34.5" customHeight="1">
      <c r="A20" s="34"/>
      <c r="B20" s="15" t="s">
        <v>38</v>
      </c>
      <c r="C20" s="26" t="s">
        <v>40</v>
      </c>
      <c r="D20" s="26" t="s">
        <v>18</v>
      </c>
      <c r="E20" s="26">
        <v>1000</v>
      </c>
      <c r="F20" s="29">
        <v>5</v>
      </c>
      <c r="G20" s="27">
        <f>E20*F20</f>
        <v>5000</v>
      </c>
      <c r="H20" s="27">
        <v>0</v>
      </c>
      <c r="I20" s="27">
        <f t="shared" si="0"/>
        <v>5000</v>
      </c>
      <c r="J20" s="26" t="s">
        <v>76</v>
      </c>
      <c r="K20" s="28"/>
    </row>
    <row r="21" spans="1:10" ht="38.25">
      <c r="A21" s="15" t="s">
        <v>43</v>
      </c>
      <c r="B21" s="15"/>
      <c r="C21" s="15" t="s">
        <v>54</v>
      </c>
      <c r="D21" s="15" t="s">
        <v>18</v>
      </c>
      <c r="E21" s="15">
        <v>3000</v>
      </c>
      <c r="F21" s="15">
        <v>1</v>
      </c>
      <c r="G21" s="17">
        <v>0</v>
      </c>
      <c r="H21" s="22">
        <f>E21*F21</f>
        <v>3000</v>
      </c>
      <c r="I21" s="17">
        <f t="shared" si="0"/>
        <v>3000</v>
      </c>
      <c r="J21" s="15" t="s">
        <v>58</v>
      </c>
    </row>
    <row r="22" spans="1:10" ht="25.5">
      <c r="A22" s="34" t="s">
        <v>44</v>
      </c>
      <c r="B22" s="34" t="s">
        <v>50</v>
      </c>
      <c r="C22" s="15" t="s">
        <v>45</v>
      </c>
      <c r="D22" s="15" t="s">
        <v>55</v>
      </c>
      <c r="E22" s="15">
        <v>12</v>
      </c>
      <c r="F22" s="15">
        <v>40</v>
      </c>
      <c r="G22" s="17">
        <v>0</v>
      </c>
      <c r="H22" s="22">
        <f>E22*F22</f>
        <v>480</v>
      </c>
      <c r="I22" s="17">
        <f t="shared" si="0"/>
        <v>480</v>
      </c>
      <c r="J22" s="15" t="s">
        <v>25</v>
      </c>
    </row>
    <row r="23" spans="1:10" ht="25.5">
      <c r="A23" s="34"/>
      <c r="B23" s="34"/>
      <c r="C23" s="15" t="s">
        <v>46</v>
      </c>
      <c r="D23" s="15" t="s">
        <v>55</v>
      </c>
      <c r="E23" s="15">
        <v>12</v>
      </c>
      <c r="F23" s="15">
        <v>40</v>
      </c>
      <c r="G23" s="17">
        <v>0</v>
      </c>
      <c r="H23" s="22">
        <f>E23*F23</f>
        <v>480</v>
      </c>
      <c r="I23" s="17">
        <f t="shared" si="0"/>
        <v>480</v>
      </c>
      <c r="J23" s="15" t="s">
        <v>25</v>
      </c>
    </row>
    <row r="24" spans="1:11" ht="12.75">
      <c r="A24" s="34"/>
      <c r="B24" s="34" t="s">
        <v>51</v>
      </c>
      <c r="C24" s="26" t="s">
        <v>47</v>
      </c>
      <c r="D24" s="26" t="s">
        <v>56</v>
      </c>
      <c r="E24" s="26">
        <v>24</v>
      </c>
      <c r="F24" s="26">
        <v>250</v>
      </c>
      <c r="G24" s="27">
        <f>E24*F24</f>
        <v>6000</v>
      </c>
      <c r="H24" s="27">
        <v>0</v>
      </c>
      <c r="I24" s="27">
        <f t="shared" si="0"/>
        <v>6000</v>
      </c>
      <c r="J24" s="26" t="s">
        <v>79</v>
      </c>
      <c r="K24" s="28"/>
    </row>
    <row r="25" spans="1:11" ht="12.75">
      <c r="A25" s="34"/>
      <c r="B25" s="34"/>
      <c r="C25" s="26" t="s">
        <v>71</v>
      </c>
      <c r="D25" s="26" t="s">
        <v>56</v>
      </c>
      <c r="E25" s="26">
        <v>2</v>
      </c>
      <c r="F25" s="26">
        <v>250</v>
      </c>
      <c r="G25" s="27">
        <f>E25*F25</f>
        <v>500</v>
      </c>
      <c r="H25" s="27">
        <v>0</v>
      </c>
      <c r="I25" s="27">
        <f t="shared" si="0"/>
        <v>500</v>
      </c>
      <c r="J25" s="26" t="s">
        <v>80</v>
      </c>
      <c r="K25" s="28"/>
    </row>
    <row r="26" spans="1:11" ht="36" customHeight="1">
      <c r="A26" s="34"/>
      <c r="B26" s="34"/>
      <c r="C26" s="26" t="s">
        <v>48</v>
      </c>
      <c r="D26" s="26" t="s">
        <v>57</v>
      </c>
      <c r="E26" s="26">
        <v>200</v>
      </c>
      <c r="F26" s="26">
        <v>76</v>
      </c>
      <c r="G26" s="27">
        <f>E26*F26</f>
        <v>15200</v>
      </c>
      <c r="H26" s="27">
        <v>0</v>
      </c>
      <c r="I26" s="27">
        <f t="shared" si="0"/>
        <v>15200</v>
      </c>
      <c r="J26" s="26"/>
      <c r="K26" s="28"/>
    </row>
    <row r="27" spans="1:10" ht="12.75">
      <c r="A27" s="20" t="s">
        <v>68</v>
      </c>
      <c r="B27" s="20"/>
      <c r="C27" s="20"/>
      <c r="D27" s="20"/>
      <c r="E27" s="20"/>
      <c r="F27" s="20"/>
      <c r="G27" s="21">
        <f>SUM(G19:G24)</f>
        <v>15000</v>
      </c>
      <c r="H27" s="21">
        <f>SUM(H19:H26)</f>
        <v>3960</v>
      </c>
      <c r="I27" s="21">
        <f>SUM(G27:H27)</f>
        <v>18960</v>
      </c>
      <c r="J27" s="16"/>
    </row>
    <row r="28" spans="1:11" ht="61.5" customHeight="1">
      <c r="A28" s="37" t="s">
        <v>81</v>
      </c>
      <c r="B28" s="37" t="s">
        <v>82</v>
      </c>
      <c r="C28" s="37" t="s">
        <v>84</v>
      </c>
      <c r="D28" s="15" t="s">
        <v>85</v>
      </c>
      <c r="E28" s="26">
        <v>10</v>
      </c>
      <c r="F28" s="26">
        <v>10</v>
      </c>
      <c r="G28" s="27">
        <f aca="true" t="shared" si="1" ref="G28:G33">E28*F28</f>
        <v>100</v>
      </c>
      <c r="H28" s="27">
        <v>0</v>
      </c>
      <c r="I28" s="27">
        <f aca="true" t="shared" si="2" ref="I28:I33">G28+H28</f>
        <v>100</v>
      </c>
      <c r="J28" s="37" t="s">
        <v>83</v>
      </c>
      <c r="K28" t="s">
        <v>86</v>
      </c>
    </row>
    <row r="29" spans="1:10" ht="27.75" customHeight="1">
      <c r="A29" s="38" t="s">
        <v>87</v>
      </c>
      <c r="B29" s="38" t="s">
        <v>94</v>
      </c>
      <c r="C29" s="37" t="s">
        <v>88</v>
      </c>
      <c r="D29" s="15" t="s">
        <v>85</v>
      </c>
      <c r="E29" s="26">
        <v>15</v>
      </c>
      <c r="F29" s="26">
        <v>10</v>
      </c>
      <c r="G29" s="27">
        <f t="shared" si="1"/>
        <v>150</v>
      </c>
      <c r="H29" s="27">
        <v>0</v>
      </c>
      <c r="I29" s="27">
        <f t="shared" si="2"/>
        <v>150</v>
      </c>
      <c r="J29" s="38" t="s">
        <v>95</v>
      </c>
    </row>
    <row r="30" spans="1:10" ht="27.75" customHeight="1">
      <c r="A30" s="39"/>
      <c r="B30" s="39"/>
      <c r="C30" s="37" t="s">
        <v>89</v>
      </c>
      <c r="D30" s="15" t="s">
        <v>85</v>
      </c>
      <c r="E30" s="26">
        <v>15</v>
      </c>
      <c r="F30" s="26">
        <v>8</v>
      </c>
      <c r="G30" s="27">
        <f t="shared" si="1"/>
        <v>120</v>
      </c>
      <c r="H30" s="27">
        <v>0</v>
      </c>
      <c r="I30" s="27">
        <f t="shared" si="2"/>
        <v>120</v>
      </c>
      <c r="J30" s="39"/>
    </row>
    <row r="31" spans="1:10" ht="27.75" customHeight="1">
      <c r="A31" s="39"/>
      <c r="B31" s="39"/>
      <c r="C31" s="37" t="s">
        <v>90</v>
      </c>
      <c r="D31" s="15" t="s">
        <v>85</v>
      </c>
      <c r="E31" s="26">
        <v>15</v>
      </c>
      <c r="F31" s="26">
        <v>8</v>
      </c>
      <c r="G31" s="27">
        <f t="shared" si="1"/>
        <v>120</v>
      </c>
      <c r="H31" s="27">
        <v>0</v>
      </c>
      <c r="I31" s="27">
        <f t="shared" si="2"/>
        <v>120</v>
      </c>
      <c r="J31" s="39"/>
    </row>
    <row r="32" spans="1:10" ht="40.5" customHeight="1">
      <c r="A32" s="39"/>
      <c r="B32" s="39"/>
      <c r="C32" s="37" t="s">
        <v>91</v>
      </c>
      <c r="D32" s="15" t="s">
        <v>85</v>
      </c>
      <c r="E32" s="26">
        <v>15</v>
      </c>
      <c r="F32" s="26">
        <v>15</v>
      </c>
      <c r="G32" s="27">
        <f t="shared" si="1"/>
        <v>225</v>
      </c>
      <c r="H32" s="27">
        <v>0</v>
      </c>
      <c r="I32" s="27">
        <f t="shared" si="2"/>
        <v>225</v>
      </c>
      <c r="J32" s="39"/>
    </row>
    <row r="33" spans="1:11" ht="27.75" customHeight="1">
      <c r="A33" s="40"/>
      <c r="B33" s="41"/>
      <c r="C33" s="37" t="s">
        <v>92</v>
      </c>
      <c r="D33" s="15" t="s">
        <v>93</v>
      </c>
      <c r="E33" s="26">
        <v>700</v>
      </c>
      <c r="F33" s="26">
        <v>4</v>
      </c>
      <c r="G33" s="27">
        <f t="shared" si="1"/>
        <v>2800</v>
      </c>
      <c r="H33" s="27">
        <v>0</v>
      </c>
      <c r="I33" s="27">
        <f t="shared" si="2"/>
        <v>2800</v>
      </c>
      <c r="J33" s="41"/>
      <c r="K33" t="s">
        <v>86</v>
      </c>
    </row>
    <row r="34" spans="1:10" ht="12.75">
      <c r="A34" s="20"/>
      <c r="B34" s="20"/>
      <c r="C34" s="20"/>
      <c r="D34" s="20"/>
      <c r="E34" s="20"/>
      <c r="F34" s="20"/>
      <c r="G34" s="21">
        <f>SUM(G28:G33)</f>
        <v>3515</v>
      </c>
      <c r="H34" s="21">
        <f>SUM(H28:H33)</f>
        <v>0</v>
      </c>
      <c r="I34" s="21">
        <f>SUM(G34:H34)</f>
        <v>3515</v>
      </c>
      <c r="J34" s="16"/>
    </row>
    <row r="35" spans="1:10" ht="25.5">
      <c r="A35" s="15"/>
      <c r="B35" s="15" t="s">
        <v>59</v>
      </c>
      <c r="C35" s="15"/>
      <c r="D35" s="15"/>
      <c r="E35" s="15"/>
      <c r="F35" s="15"/>
      <c r="G35" s="17">
        <v>2000</v>
      </c>
      <c r="H35" s="17">
        <v>0</v>
      </c>
      <c r="I35" s="17">
        <f t="shared" si="0"/>
        <v>2000</v>
      </c>
      <c r="J35" s="15"/>
    </row>
    <row r="36" spans="1:10" ht="25.5">
      <c r="A36" s="15" t="s">
        <v>61</v>
      </c>
      <c r="B36" s="15" t="s">
        <v>60</v>
      </c>
      <c r="C36" s="15" t="s">
        <v>62</v>
      </c>
      <c r="D36" s="15"/>
      <c r="E36" s="15"/>
      <c r="F36" s="15"/>
      <c r="G36" s="17">
        <v>1850</v>
      </c>
      <c r="H36" s="17">
        <v>0</v>
      </c>
      <c r="I36" s="17">
        <f t="shared" si="0"/>
        <v>1850</v>
      </c>
      <c r="J36" s="15" t="s">
        <v>63</v>
      </c>
    </row>
    <row r="37" spans="1:10" ht="15">
      <c r="A37" s="23" t="s">
        <v>64</v>
      </c>
      <c r="B37" s="24"/>
      <c r="C37" s="24"/>
      <c r="D37" s="24"/>
      <c r="E37" s="24"/>
      <c r="F37" s="24"/>
      <c r="G37" s="25">
        <f>G7+G10+G15+G18+G27+G34+G35+G36</f>
        <v>36565</v>
      </c>
      <c r="H37" s="25">
        <f>H7+H10+H15+H18+H27+H34+H35+H36</f>
        <v>24410</v>
      </c>
      <c r="I37" s="25">
        <f>I7+I10+I15+I18+I27+I34+I35+I36</f>
        <v>60975</v>
      </c>
      <c r="J37" s="16"/>
    </row>
    <row r="38" spans="1:10" ht="12.75">
      <c r="A38" s="8"/>
      <c r="B38" s="8"/>
      <c r="C38" s="8"/>
      <c r="D38" s="8"/>
      <c r="E38" s="8"/>
      <c r="F38" s="8"/>
      <c r="G38" s="9"/>
      <c r="H38" s="9"/>
      <c r="I38" s="10"/>
      <c r="J38" s="3"/>
    </row>
    <row r="39" spans="1:10" ht="12.75">
      <c r="A39" s="8"/>
      <c r="B39" s="8"/>
      <c r="C39" s="8"/>
      <c r="D39" s="8"/>
      <c r="E39" s="8"/>
      <c r="F39" s="8"/>
      <c r="G39" s="9"/>
      <c r="H39" s="9"/>
      <c r="I39" s="10"/>
      <c r="J39" s="3"/>
    </row>
    <row r="40" spans="1:10" ht="12.75">
      <c r="A40" s="8"/>
      <c r="B40" s="8"/>
      <c r="C40" s="8"/>
      <c r="D40" s="8"/>
      <c r="E40" s="8"/>
      <c r="F40" s="8"/>
      <c r="G40" s="9"/>
      <c r="H40" s="9"/>
      <c r="I40" s="10"/>
      <c r="J40" s="3"/>
    </row>
    <row r="41" spans="1:10" ht="12.75">
      <c r="A41" s="8"/>
      <c r="B41" s="8"/>
      <c r="C41" s="8"/>
      <c r="D41" s="8"/>
      <c r="E41" s="8"/>
      <c r="F41" s="8"/>
      <c r="G41" s="9"/>
      <c r="H41" s="9"/>
      <c r="I41" s="10"/>
      <c r="J41" s="3"/>
    </row>
    <row r="42" spans="1:10" ht="12.75">
      <c r="A42" s="8"/>
      <c r="B42" s="8"/>
      <c r="C42" s="8"/>
      <c r="D42" s="8"/>
      <c r="E42" s="8"/>
      <c r="F42" s="8"/>
      <c r="G42" s="9"/>
      <c r="H42" s="9"/>
      <c r="I42" s="10"/>
      <c r="J42" s="3"/>
    </row>
    <row r="43" spans="1:10" ht="12.75">
      <c r="A43" s="8"/>
      <c r="B43" s="8"/>
      <c r="C43" s="8"/>
      <c r="D43" s="8"/>
      <c r="E43" s="8"/>
      <c r="F43" s="8"/>
      <c r="G43" s="9"/>
      <c r="H43" s="9"/>
      <c r="I43" s="10"/>
      <c r="J43" s="3"/>
    </row>
    <row r="44" spans="1:10" ht="12.75">
      <c r="A44" s="8"/>
      <c r="B44" s="8"/>
      <c r="C44" s="8"/>
      <c r="D44" s="8"/>
      <c r="E44" s="8"/>
      <c r="F44" s="8"/>
      <c r="G44" s="9"/>
      <c r="H44" s="9"/>
      <c r="I44" s="10"/>
      <c r="J44" s="3"/>
    </row>
    <row r="45" spans="1:10" ht="12.75">
      <c r="A45" s="8"/>
      <c r="B45" s="8"/>
      <c r="C45" s="8"/>
      <c r="D45" s="8"/>
      <c r="E45" s="8"/>
      <c r="F45" s="8"/>
      <c r="G45" s="9"/>
      <c r="H45" s="9"/>
      <c r="I45" s="10"/>
      <c r="J45" s="3"/>
    </row>
    <row r="46" spans="1:10" ht="12.75">
      <c r="A46" s="8"/>
      <c r="B46" s="8"/>
      <c r="C46" s="8"/>
      <c r="D46" s="8"/>
      <c r="E46" s="8"/>
      <c r="F46" s="8"/>
      <c r="G46" s="9"/>
      <c r="H46" s="9"/>
      <c r="I46" s="10"/>
      <c r="J46" s="3"/>
    </row>
    <row r="47" spans="1:10" ht="12.75">
      <c r="A47" s="8"/>
      <c r="B47" s="8"/>
      <c r="C47" s="8"/>
      <c r="D47" s="8"/>
      <c r="E47" s="8"/>
      <c r="F47" s="8"/>
      <c r="G47" s="9"/>
      <c r="H47" s="9"/>
      <c r="I47" s="10"/>
      <c r="J47" s="3"/>
    </row>
    <row r="48" spans="1:10" ht="12.75">
      <c r="A48" s="14"/>
      <c r="B48" s="8"/>
      <c r="C48" s="8"/>
      <c r="D48" s="8"/>
      <c r="E48" s="8"/>
      <c r="F48" s="8"/>
      <c r="G48" s="12"/>
      <c r="H48" s="12"/>
      <c r="I48" s="13"/>
      <c r="J48" s="3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  <row r="100" ht="12.75">
      <c r="H100" s="2"/>
    </row>
    <row r="101" ht="12.75">
      <c r="H101" s="2"/>
    </row>
    <row r="102" ht="12.75">
      <c r="H102" s="2"/>
    </row>
    <row r="103" ht="12.75">
      <c r="H103" s="2"/>
    </row>
    <row r="104" ht="12.75">
      <c r="H104" s="2"/>
    </row>
    <row r="105" ht="12.75">
      <c r="H105" s="2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</sheetData>
  <sheetProtection/>
  <mergeCells count="12">
    <mergeCell ref="A29:A33"/>
    <mergeCell ref="B29:B33"/>
    <mergeCell ref="J29:J33"/>
    <mergeCell ref="K11:K13"/>
    <mergeCell ref="A22:A26"/>
    <mergeCell ref="B22:B23"/>
    <mergeCell ref="A19:A20"/>
    <mergeCell ref="B24:B26"/>
    <mergeCell ref="G1:I1"/>
    <mergeCell ref="A4:A5"/>
    <mergeCell ref="A11:A13"/>
    <mergeCell ref="A16:A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Yuri</cp:lastModifiedBy>
  <cp:lastPrinted>2009-07-21T10:08:03Z</cp:lastPrinted>
  <dcterms:created xsi:type="dcterms:W3CDTF">2009-07-21T10:01:02Z</dcterms:created>
  <dcterms:modified xsi:type="dcterms:W3CDTF">2014-06-30T15:17:45Z</dcterms:modified>
  <cp:category/>
  <cp:version/>
  <cp:contentType/>
  <cp:contentStatus/>
</cp:coreProperties>
</file>